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74F1EA9B-D584-460C-9625-BE638E712C66}" xr6:coauthVersionLast="36" xr6:coauthVersionMax="36" xr10:uidLastSave="{00000000-0000-0000-0000-000000000000}"/>
  <bookViews>
    <workbookView xWindow="0" yWindow="0" windowWidth="20490" windowHeight="6255" tabRatio="760" xr2:uid="{00000000-000D-0000-FFFF-FFFF00000000}"/>
  </bookViews>
  <sheets>
    <sheet name="თავფურცელი" sheetId="9" r:id="rId1"/>
    <sheet name="ხარჯთაღრიცხვა" sheetId="8" r:id="rId2"/>
  </sheets>
  <definedNames>
    <definedName name="_xlnm._FilterDatabase" localSheetId="1" hidden="1">ხარჯთაღრიცხვა!$A$14:$R$164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9" i="9" l="1"/>
  <c r="J153" i="8" l="1"/>
  <c r="H153" i="8"/>
  <c r="F153" i="8"/>
  <c r="J152" i="8"/>
  <c r="H152" i="8"/>
  <c r="F152" i="8"/>
  <c r="J151" i="8"/>
  <c r="H151" i="8"/>
  <c r="F151" i="8"/>
  <c r="J150" i="8"/>
  <c r="H150" i="8"/>
  <c r="F150" i="8"/>
  <c r="J149" i="8"/>
  <c r="H149" i="8"/>
  <c r="F149" i="8"/>
  <c r="J148" i="8"/>
  <c r="H148" i="8"/>
  <c r="F148" i="8"/>
  <c r="J147" i="8"/>
  <c r="H147" i="8"/>
  <c r="F147" i="8"/>
  <c r="J146" i="8"/>
  <c r="H146" i="8"/>
  <c r="F146" i="8"/>
  <c r="J145" i="8"/>
  <c r="H145" i="8"/>
  <c r="F145" i="8"/>
  <c r="J144" i="8"/>
  <c r="H144" i="8"/>
  <c r="F144" i="8"/>
  <c r="J143" i="8"/>
  <c r="H143" i="8"/>
  <c r="F143" i="8"/>
  <c r="J142" i="8"/>
  <c r="H142" i="8"/>
  <c r="F142" i="8"/>
  <c r="J141" i="8"/>
  <c r="H141" i="8"/>
  <c r="F141" i="8"/>
  <c r="J140" i="8"/>
  <c r="H140" i="8"/>
  <c r="F140" i="8"/>
  <c r="J139" i="8"/>
  <c r="H139" i="8"/>
  <c r="F139" i="8"/>
  <c r="J138" i="8"/>
  <c r="H138" i="8"/>
  <c r="F138" i="8"/>
  <c r="J137" i="8"/>
  <c r="H137" i="8"/>
  <c r="F137" i="8"/>
  <c r="J136" i="8"/>
  <c r="H136" i="8"/>
  <c r="F136" i="8"/>
  <c r="J135" i="8"/>
  <c r="H135" i="8"/>
  <c r="F135" i="8"/>
  <c r="J134" i="8"/>
  <c r="H134" i="8"/>
  <c r="F134" i="8"/>
  <c r="J133" i="8"/>
  <c r="H133" i="8"/>
  <c r="F133" i="8"/>
  <c r="J132" i="8"/>
  <c r="H132" i="8"/>
  <c r="F132" i="8"/>
  <c r="J131" i="8"/>
  <c r="H131" i="8"/>
  <c r="F131" i="8"/>
  <c r="J130" i="8"/>
  <c r="H130" i="8"/>
  <c r="F130" i="8"/>
  <c r="J129" i="8"/>
  <c r="H129" i="8"/>
  <c r="F129" i="8"/>
  <c r="J128" i="8"/>
  <c r="H128" i="8"/>
  <c r="F128" i="8"/>
  <c r="J127" i="8"/>
  <c r="H127" i="8"/>
  <c r="F127" i="8"/>
  <c r="J126" i="8"/>
  <c r="H126" i="8"/>
  <c r="F126" i="8"/>
  <c r="J125" i="8"/>
  <c r="H125" i="8"/>
  <c r="F125" i="8"/>
  <c r="J124" i="8"/>
  <c r="H124" i="8"/>
  <c r="F124" i="8"/>
  <c r="J123" i="8"/>
  <c r="H123" i="8"/>
  <c r="F123" i="8"/>
  <c r="J122" i="8"/>
  <c r="H122" i="8"/>
  <c r="F122" i="8"/>
  <c r="J121" i="8"/>
  <c r="H121" i="8"/>
  <c r="F121" i="8"/>
  <c r="J120" i="8"/>
  <c r="H120" i="8"/>
  <c r="F120" i="8"/>
  <c r="J119" i="8"/>
  <c r="H119" i="8"/>
  <c r="F119" i="8"/>
  <c r="J118" i="8"/>
  <c r="H118" i="8"/>
  <c r="F118" i="8"/>
  <c r="J117" i="8"/>
  <c r="H117" i="8"/>
  <c r="F117" i="8"/>
  <c r="J116" i="8"/>
  <c r="H116" i="8"/>
  <c r="F116" i="8"/>
  <c r="J115" i="8"/>
  <c r="H115" i="8"/>
  <c r="F115" i="8"/>
  <c r="J114" i="8"/>
  <c r="H114" i="8"/>
  <c r="F114" i="8"/>
  <c r="J113" i="8"/>
  <c r="H113" i="8"/>
  <c r="F113" i="8"/>
  <c r="J112" i="8"/>
  <c r="H112" i="8"/>
  <c r="F112" i="8"/>
  <c r="J111" i="8"/>
  <c r="H111" i="8"/>
  <c r="F111" i="8"/>
  <c r="J110" i="8"/>
  <c r="H110" i="8"/>
  <c r="F110" i="8"/>
  <c r="J109" i="8"/>
  <c r="H109" i="8"/>
  <c r="F109" i="8"/>
  <c r="J108" i="8"/>
  <c r="H108" i="8"/>
  <c r="F108" i="8"/>
  <c r="J107" i="8"/>
  <c r="H107" i="8"/>
  <c r="F107" i="8"/>
  <c r="J106" i="8"/>
  <c r="H106" i="8"/>
  <c r="F106" i="8"/>
  <c r="J105" i="8"/>
  <c r="H105" i="8"/>
  <c r="F105" i="8"/>
  <c r="J104" i="8"/>
  <c r="H104" i="8"/>
  <c r="F104" i="8"/>
  <c r="J103" i="8"/>
  <c r="H103" i="8"/>
  <c r="F103" i="8"/>
  <c r="J102" i="8"/>
  <c r="H102" i="8"/>
  <c r="F102" i="8"/>
  <c r="J101" i="8"/>
  <c r="H101" i="8"/>
  <c r="F101" i="8"/>
  <c r="J100" i="8"/>
  <c r="H100" i="8"/>
  <c r="F100" i="8"/>
  <c r="J99" i="8"/>
  <c r="H99" i="8"/>
  <c r="F99" i="8"/>
  <c r="J98" i="8"/>
  <c r="H98" i="8"/>
  <c r="F98" i="8"/>
  <c r="J97" i="8"/>
  <c r="H97" i="8"/>
  <c r="F97" i="8"/>
  <c r="J96" i="8"/>
  <c r="H96" i="8"/>
  <c r="F96" i="8"/>
  <c r="J95" i="8"/>
  <c r="H95" i="8"/>
  <c r="F95" i="8"/>
  <c r="J94" i="8"/>
  <c r="H94" i="8"/>
  <c r="F94" i="8"/>
  <c r="J93" i="8"/>
  <c r="H93" i="8"/>
  <c r="F93" i="8"/>
  <c r="J92" i="8"/>
  <c r="H92" i="8"/>
  <c r="F92" i="8"/>
  <c r="J91" i="8"/>
  <c r="H91" i="8"/>
  <c r="F91" i="8"/>
  <c r="J90" i="8"/>
  <c r="H90" i="8"/>
  <c r="F90" i="8"/>
  <c r="J89" i="8"/>
  <c r="H89" i="8"/>
  <c r="F89" i="8"/>
  <c r="J88" i="8"/>
  <c r="H88" i="8"/>
  <c r="F88" i="8"/>
  <c r="J87" i="8"/>
  <c r="H87" i="8"/>
  <c r="F87" i="8"/>
  <c r="J86" i="8"/>
  <c r="H86" i="8"/>
  <c r="F86" i="8"/>
  <c r="J85" i="8"/>
  <c r="H85" i="8"/>
  <c r="F85" i="8"/>
  <c r="J84" i="8"/>
  <c r="H84" i="8"/>
  <c r="F84" i="8"/>
  <c r="J83" i="8"/>
  <c r="H83" i="8"/>
  <c r="F83" i="8"/>
  <c r="J82" i="8"/>
  <c r="H82" i="8"/>
  <c r="F82" i="8"/>
  <c r="J81" i="8"/>
  <c r="H81" i="8"/>
  <c r="F81" i="8"/>
  <c r="J80" i="8"/>
  <c r="H80" i="8"/>
  <c r="F80" i="8"/>
  <c r="J79" i="8"/>
  <c r="H79" i="8"/>
  <c r="F79" i="8"/>
  <c r="J78" i="8"/>
  <c r="H78" i="8"/>
  <c r="F78" i="8"/>
  <c r="J77" i="8"/>
  <c r="H77" i="8"/>
  <c r="F77" i="8"/>
  <c r="J76" i="8"/>
  <c r="H76" i="8"/>
  <c r="F76" i="8"/>
  <c r="J75" i="8"/>
  <c r="H75" i="8"/>
  <c r="F75" i="8"/>
  <c r="J74" i="8"/>
  <c r="H74" i="8"/>
  <c r="F74" i="8"/>
  <c r="J73" i="8"/>
  <c r="H73" i="8"/>
  <c r="F73" i="8"/>
  <c r="J72" i="8"/>
  <c r="H72" i="8"/>
  <c r="F72" i="8"/>
  <c r="J71" i="8"/>
  <c r="H71" i="8"/>
  <c r="F71" i="8"/>
  <c r="J70" i="8"/>
  <c r="H70" i="8"/>
  <c r="F70" i="8"/>
  <c r="J69" i="8"/>
  <c r="H69" i="8"/>
  <c r="F69" i="8"/>
  <c r="J68" i="8"/>
  <c r="H68" i="8"/>
  <c r="F68" i="8"/>
  <c r="J67" i="8"/>
  <c r="H67" i="8"/>
  <c r="F67" i="8"/>
  <c r="J66" i="8"/>
  <c r="H66" i="8"/>
  <c r="F66" i="8"/>
  <c r="J65" i="8"/>
  <c r="H65" i="8"/>
  <c r="F65" i="8"/>
  <c r="J64" i="8"/>
  <c r="H64" i="8"/>
  <c r="F64" i="8"/>
  <c r="J63" i="8"/>
  <c r="H63" i="8"/>
  <c r="F63" i="8"/>
  <c r="J62" i="8"/>
  <c r="H62" i="8"/>
  <c r="F62" i="8"/>
  <c r="J61" i="8"/>
  <c r="H61" i="8"/>
  <c r="F61" i="8"/>
  <c r="J60" i="8"/>
  <c r="H60" i="8"/>
  <c r="F60" i="8"/>
  <c r="J59" i="8"/>
  <c r="H59" i="8"/>
  <c r="F59" i="8"/>
  <c r="J58" i="8"/>
  <c r="H58" i="8"/>
  <c r="F58" i="8"/>
  <c r="J57" i="8"/>
  <c r="H57" i="8"/>
  <c r="F57" i="8"/>
  <c r="J56" i="8"/>
  <c r="H56" i="8"/>
  <c r="F56" i="8"/>
  <c r="J55" i="8"/>
  <c r="H55" i="8"/>
  <c r="F55" i="8"/>
  <c r="J54" i="8"/>
  <c r="H54" i="8"/>
  <c r="F54" i="8"/>
  <c r="J53" i="8"/>
  <c r="H53" i="8"/>
  <c r="F53" i="8"/>
  <c r="J52" i="8"/>
  <c r="H52" i="8"/>
  <c r="F52" i="8"/>
  <c r="J51" i="8"/>
  <c r="H51" i="8"/>
  <c r="F51" i="8"/>
  <c r="J50" i="8"/>
  <c r="H50" i="8"/>
  <c r="F50" i="8"/>
  <c r="J49" i="8"/>
  <c r="H49" i="8"/>
  <c r="F49" i="8"/>
  <c r="J48" i="8"/>
  <c r="H48" i="8"/>
  <c r="F48" i="8"/>
  <c r="J47" i="8"/>
  <c r="H47" i="8"/>
  <c r="F47" i="8"/>
  <c r="J46" i="8"/>
  <c r="H46" i="8"/>
  <c r="F46" i="8"/>
  <c r="J45" i="8"/>
  <c r="H45" i="8"/>
  <c r="F45" i="8"/>
  <c r="J44" i="8"/>
  <c r="H44" i="8"/>
  <c r="F44" i="8"/>
  <c r="J43" i="8"/>
  <c r="H43" i="8"/>
  <c r="F43" i="8"/>
  <c r="J42" i="8"/>
  <c r="H42" i="8"/>
  <c r="F42" i="8"/>
  <c r="J41" i="8"/>
  <c r="H41" i="8"/>
  <c r="F41" i="8"/>
  <c r="J40" i="8"/>
  <c r="H40" i="8"/>
  <c r="F40" i="8"/>
  <c r="J39" i="8"/>
  <c r="H39" i="8"/>
  <c r="F39" i="8"/>
  <c r="J38" i="8"/>
  <c r="H38" i="8"/>
  <c r="F38" i="8"/>
  <c r="J37" i="8"/>
  <c r="H37" i="8"/>
  <c r="F37" i="8"/>
  <c r="J36" i="8"/>
  <c r="H36" i="8"/>
  <c r="F36" i="8"/>
  <c r="J35" i="8"/>
  <c r="H35" i="8"/>
  <c r="F35" i="8"/>
  <c r="J34" i="8"/>
  <c r="H34" i="8"/>
  <c r="F34" i="8"/>
  <c r="J33" i="8"/>
  <c r="H33" i="8"/>
  <c r="F33" i="8"/>
  <c r="J32" i="8"/>
  <c r="H32" i="8"/>
  <c r="F32" i="8"/>
  <c r="J31" i="8"/>
  <c r="H31" i="8"/>
  <c r="F31" i="8"/>
  <c r="J30" i="8"/>
  <c r="H30" i="8"/>
  <c r="F30" i="8"/>
  <c r="J29" i="8"/>
  <c r="H29" i="8"/>
  <c r="F29" i="8"/>
  <c r="J28" i="8"/>
  <c r="H28" i="8"/>
  <c r="F28" i="8"/>
  <c r="J27" i="8"/>
  <c r="H27" i="8"/>
  <c r="F27" i="8"/>
  <c r="J26" i="8"/>
  <c r="H26" i="8"/>
  <c r="F26" i="8"/>
  <c r="J25" i="8"/>
  <c r="H25" i="8"/>
  <c r="F25" i="8"/>
  <c r="J24" i="8"/>
  <c r="H24" i="8"/>
  <c r="F24" i="8"/>
  <c r="J23" i="8"/>
  <c r="H23" i="8"/>
  <c r="J22" i="8"/>
  <c r="H22" i="8"/>
  <c r="J21" i="8"/>
  <c r="H21" i="8"/>
  <c r="H20" i="8"/>
  <c r="K20" i="8" s="1"/>
  <c r="H19" i="8"/>
  <c r="K19" i="8" s="1"/>
  <c r="H18" i="8"/>
  <c r="K18" i="8" s="1"/>
  <c r="H17" i="8"/>
  <c r="K125" i="8" l="1"/>
  <c r="K129" i="8"/>
  <c r="K133" i="8"/>
  <c r="K136" i="8"/>
  <c r="K140" i="8"/>
  <c r="K147" i="8"/>
  <c r="K116" i="8"/>
  <c r="K107" i="8"/>
  <c r="K112" i="8"/>
  <c r="K113" i="8"/>
  <c r="K115" i="8"/>
  <c r="K103" i="8"/>
  <c r="K114" i="8"/>
  <c r="K23" i="8"/>
  <c r="K27" i="8"/>
  <c r="K39" i="8"/>
  <c r="K45" i="8"/>
  <c r="K49" i="8"/>
  <c r="K53" i="8"/>
  <c r="K57" i="8"/>
  <c r="K76" i="8"/>
  <c r="K79" i="8"/>
  <c r="K83" i="8"/>
  <c r="K90" i="8"/>
  <c r="K93" i="8"/>
  <c r="K96" i="8"/>
  <c r="K99" i="8"/>
  <c r="K104" i="8"/>
  <c r="K106" i="8"/>
  <c r="K110" i="8"/>
  <c r="K120" i="8"/>
  <c r="K144" i="8"/>
  <c r="K21" i="8"/>
  <c r="K75" i="8"/>
  <c r="K78" i="8"/>
  <c r="K82" i="8"/>
  <c r="K86" i="8"/>
  <c r="K89" i="8"/>
  <c r="K92" i="8"/>
  <c r="K95" i="8"/>
  <c r="K98" i="8"/>
  <c r="K102" i="8"/>
  <c r="K105" i="8"/>
  <c r="K108" i="8"/>
  <c r="K109" i="8"/>
  <c r="K74" i="8"/>
  <c r="K81" i="8"/>
  <c r="K85" i="8"/>
  <c r="K88" i="8"/>
  <c r="K91" i="8"/>
  <c r="K101" i="8"/>
  <c r="K73" i="8"/>
  <c r="K77" i="8"/>
  <c r="K80" i="8"/>
  <c r="K84" i="8"/>
  <c r="K87" i="8"/>
  <c r="K94" i="8"/>
  <c r="K97" i="8"/>
  <c r="K100" i="8"/>
  <c r="K111" i="8"/>
  <c r="K33" i="8"/>
  <c r="K60" i="8"/>
  <c r="K69" i="8"/>
  <c r="K36" i="8"/>
  <c r="K38" i="8"/>
  <c r="K44" i="8"/>
  <c r="K56" i="8"/>
  <c r="K59" i="8"/>
  <c r="K62" i="8"/>
  <c r="K65" i="8"/>
  <c r="K68" i="8"/>
  <c r="K72" i="8"/>
  <c r="K26" i="8"/>
  <c r="K32" i="8"/>
  <c r="K42" i="8"/>
  <c r="K48" i="8"/>
  <c r="K35" i="8"/>
  <c r="K37" i="8"/>
  <c r="K41" i="8"/>
  <c r="K47" i="8"/>
  <c r="K51" i="8"/>
  <c r="K55" i="8"/>
  <c r="K58" i="8"/>
  <c r="K61" i="8"/>
  <c r="K64" i="8"/>
  <c r="K67" i="8"/>
  <c r="K71" i="8"/>
  <c r="K127" i="8"/>
  <c r="K131" i="8"/>
  <c r="K138" i="8"/>
  <c r="K142" i="8"/>
  <c r="K149" i="8"/>
  <c r="K52" i="8"/>
  <c r="K22" i="8"/>
  <c r="K25" i="8"/>
  <c r="K29" i="8"/>
  <c r="K31" i="8"/>
  <c r="K24" i="8"/>
  <c r="K28" i="8"/>
  <c r="K30" i="8"/>
  <c r="K34" i="8"/>
  <c r="K40" i="8"/>
  <c r="K43" i="8"/>
  <c r="K46" i="8"/>
  <c r="K50" i="8"/>
  <c r="K54" i="8"/>
  <c r="K63" i="8"/>
  <c r="K66" i="8"/>
  <c r="K70" i="8"/>
  <c r="K123" i="8"/>
  <c r="K124" i="8"/>
  <c r="K128" i="8"/>
  <c r="K132" i="8"/>
  <c r="K135" i="8"/>
  <c r="K139" i="8"/>
  <c r="K143" i="8"/>
  <c r="K146" i="8"/>
  <c r="F154" i="8"/>
  <c r="K155" i="8" s="1"/>
  <c r="K122" i="8"/>
  <c r="K152" i="8"/>
  <c r="H154" i="8"/>
  <c r="K121" i="8"/>
  <c r="K126" i="8"/>
  <c r="K130" i="8"/>
  <c r="K134" i="8"/>
  <c r="K137" i="8"/>
  <c r="K141" i="8"/>
  <c r="K145" i="8"/>
  <c r="K148" i="8"/>
  <c r="J154" i="8"/>
  <c r="K17" i="8"/>
  <c r="K117" i="8" l="1"/>
  <c r="K150" i="8"/>
  <c r="K153" i="8"/>
  <c r="K154" i="8" l="1"/>
  <c r="K156" i="8" s="1"/>
  <c r="K157" i="8" s="1"/>
  <c r="K159" i="8" s="1"/>
  <c r="K158" i="8" l="1"/>
  <c r="K160" i="8" s="1"/>
  <c r="K161" i="8" s="1"/>
  <c r="K162" i="8" s="1"/>
  <c r="K163" i="8" s="1"/>
  <c r="K164" i="8" s="1"/>
</calcChain>
</file>

<file path=xl/sharedStrings.xml><?xml version="1.0" encoding="utf-8"?>
<sst xmlns="http://schemas.openxmlformats.org/spreadsheetml/2006/main" count="305" uniqueCount="182">
  <si>
    <t>NN</t>
  </si>
  <si>
    <t>სამუშაოების დასახელება</t>
  </si>
  <si>
    <t>განზ</t>
  </si>
  <si>
    <t>რაოდენობა</t>
  </si>
  <si>
    <t>მასალა</t>
  </si>
  <si>
    <t>ხელფასი</t>
  </si>
  <si>
    <t>მანქანა-მექანიზმები</t>
  </si>
  <si>
    <t>ჯამი</t>
  </si>
  <si>
    <t>ერთ ფასი</t>
  </si>
  <si>
    <t>მ²</t>
  </si>
  <si>
    <t>ც</t>
  </si>
  <si>
    <t>კომპ</t>
  </si>
  <si>
    <t>მ</t>
  </si>
  <si>
    <t>ტნ</t>
  </si>
  <si>
    <t>სხვა მასალები</t>
  </si>
  <si>
    <t>ლარი</t>
  </si>
  <si>
    <t>იატაკის დამუშავება თვითგამასწორებელი ხსნარით (,,უზინი"-ს ტიპის) სისქით 3 მმ</t>
  </si>
  <si>
    <t>კგ</t>
  </si>
  <si>
    <t>ვინილის წებო</t>
  </si>
  <si>
    <t>წებო ბიზონ კიტი</t>
  </si>
  <si>
    <t xml:space="preserve">თ/მუყაოს ტიხრების მოწყობა ჩვეულებრივი ფილებით იზოლაციით </t>
  </si>
  <si>
    <t xml:space="preserve">თ/მუყაოს ტიხრების მოწყობა ნესტგამძლე ფილებით იზოლაციით </t>
  </si>
  <si>
    <t xml:space="preserve">არმსტრონგის შეკიდული ჭერის მოწყობა </t>
  </si>
  <si>
    <t>ტიხრებისა და კედლების დამუშავება და შეღებვა წყალემულსიური საღებავით</t>
  </si>
  <si>
    <t>სამღებრო ბადე ლენტა</t>
  </si>
  <si>
    <t>სამღებრო კუთხოვანა</t>
  </si>
  <si>
    <t>სატრანსპორტო ხარჯი</t>
  </si>
  <si>
    <t>ზედნადები ხარჯი</t>
  </si>
  <si>
    <t>გეგმიური დაგროვება</t>
  </si>
  <si>
    <t xml:space="preserve">1. წყალგაყვანილობა </t>
  </si>
  <si>
    <t>პოლიპროპილენის  დ25მმ ცხელი წყლის მილის მონტაჟი</t>
  </si>
  <si>
    <t>პოლიპროპილენის  დ20მმ ცხელი წყლის მილის მონტაჟი</t>
  </si>
  <si>
    <t>პოლიპროპილენის  დ20მმ ცივი წყლის მილის მონტაჟი</t>
  </si>
  <si>
    <t>პოლიპროპილენის  დ25მმ ცივი წყლის მილის მონტაჟი</t>
  </si>
  <si>
    <t>პოლიპროპილენის სხვადასხვა დიამერტის ცივი წყლის  მილების ფასონური დეტალები</t>
  </si>
  <si>
    <t>2. კანალიზაცია</t>
  </si>
  <si>
    <t>პლასტმასის დ100 მმ კანალიზაციის მილის მონტაჟი</t>
  </si>
  <si>
    <t>პლასტმასის დ50 მმ კანალიზაციის მილის მონტაჟი</t>
  </si>
  <si>
    <t>სამკაპი  100×100</t>
  </si>
  <si>
    <t>სამკაპი   100×50</t>
  </si>
  <si>
    <t>სამკაპი   50×50</t>
  </si>
  <si>
    <t>რევიზია    დ100</t>
  </si>
  <si>
    <t>ტრაპი    დ50მმ</t>
  </si>
  <si>
    <t>სამაგრები</t>
  </si>
  <si>
    <t>საცრემლეების მოწყობა ფანჯრებზე მოთუთიებული თუნუქის ფურცლით  სიგანე 0.25მ</t>
  </si>
  <si>
    <t xml:space="preserve">დღგ </t>
  </si>
  <si>
    <t>სულ ჯამი</t>
  </si>
  <si>
    <t>1.   სადემონტაჟო სამუშაოები</t>
  </si>
  <si>
    <t>გაუთვალისწინებელი ხარჯები</t>
  </si>
  <si>
    <t>თ/მ პროფილი და სხვა მასალები 1მ² შეფუთვაზე</t>
  </si>
  <si>
    <t>თ/მ პროფილი და სხვა მასალები 1მ² ტიხარზე</t>
  </si>
  <si>
    <t xml:space="preserve">კედლებზე კაფელის გაკვრა სან-კვანძებში </t>
  </si>
  <si>
    <t>პოლიპროპილენის სხვადასხვა დიამეტრის ცხელი წყლის  მილების ფასონური დეტალები</t>
  </si>
  <si>
    <t>პლასტიკატის სამაგრი ლითონის  კარკასი და სხვა მასალები  1მ² -ზე</t>
  </si>
  <si>
    <t>ლარ</t>
  </si>
  <si>
    <t>იატაკზე სამედიცინო დანიშნულების ჩეულებრივი ვინილის საფარის მოწყობა პლინტუსით</t>
  </si>
  <si>
    <t xml:space="preserve">არმსტრონგის  ჭერის ნესტგამძლე ფილები  600× 600   </t>
  </si>
  <si>
    <t>ჰიდროიზოლაციის მოწყობა იატაკზე   სან კვანძებში</t>
  </si>
  <si>
    <t xml:space="preserve">დ 25მმ ვენტილი  ცივი წყლის </t>
  </si>
  <si>
    <t xml:space="preserve">დ 25მმ ვენტილი  ცხელი წყლის </t>
  </si>
  <si>
    <t xml:space="preserve">დ 20მმ ვენტილი ცივი წყლის </t>
  </si>
  <si>
    <t xml:space="preserve">დ 20მმ ვენტილი ცხელი წყლის </t>
  </si>
  <si>
    <t>ცივი წყლის სხვადასხვა დიამეტრის პოლიპროპილენის მილების სამაგრები</t>
  </si>
  <si>
    <t xml:space="preserve"> ცხელი წყლის სხვადასხვა დიამეტრის პოლიპროპილენის მილების სამაგრები</t>
  </si>
  <si>
    <t>მიერთება არსებულ ქსელზე</t>
  </si>
  <si>
    <t>ადგ</t>
  </si>
  <si>
    <t xml:space="preserve">პოლიპროპილენის ცივი წყლის მილების თბოიზოლაციის მოწყობა </t>
  </si>
  <si>
    <t>მუხლი  დ50მმ  90ᴼ</t>
  </si>
  <si>
    <t>გადამყვანი 100×50</t>
  </si>
  <si>
    <t xml:space="preserve">უნიტაზი ჩამრეცხი ავზით </t>
  </si>
  <si>
    <t xml:space="preserve">არმსტრონგის ჭერის კარკასი საკიდებით და სხვა დეტალებით </t>
  </si>
  <si>
    <t>საშხაპე შემრევი (ტელეფონი)</t>
  </si>
  <si>
    <t>სახურავზე რუბიროიდის საფარის მოხსნა</t>
  </si>
  <si>
    <t>ქვიშა-ცემენტის 4.0 სმ სისქის მჭიმის მოხსნა</t>
  </si>
  <si>
    <t>სამშენებლო ნაგვის ჩამოტანა და დატვირთვა ა/თვითმცლელზე ხელით</t>
  </si>
  <si>
    <t>სამშენებლო ნაგვის გატანა 20.0 კმ-მდე  მანძილზე</t>
  </si>
  <si>
    <t>ტ</t>
  </si>
  <si>
    <t>რკ/ბეტონის კოლონების მონგრევა სანგრევი ელ ჩაქუჩით 4.5  რ.გმ.</t>
  </si>
  <si>
    <t>2.  სამონტაჟო სამშენებლო სამუშაოები</t>
  </si>
  <si>
    <t>რკ/ბეტონის რიგელების  მოწყობა 47.0 გრ.მ.</t>
  </si>
  <si>
    <t>სხვა მასალა</t>
  </si>
  <si>
    <t xml:space="preserve">რკ/ბეტონის მონოლითური გადახურვის ფილის მოწყობა </t>
  </si>
  <si>
    <t>ქვიშა-ცემენტის 4.0 სმ სისქის მჭიმის მოწყობა</t>
  </si>
  <si>
    <t>სახურავზე ორი ფენა ლინოკრომის საფარის მოწყობა სპეციალურ პრაიმერზე</t>
  </si>
  <si>
    <t>ბლოკის კედლის წყობა (გარე კედლები)</t>
  </si>
  <si>
    <t xml:space="preserve">ც </t>
  </si>
  <si>
    <t>გარე კედლების ლესვა ქვიშა-ცემენტის ხსნარით სისქე 3.0 სმ  (ფერდილების ჩათვლით)</t>
  </si>
  <si>
    <t>3.  იატაკები</t>
  </si>
  <si>
    <t>პემზის გამასწორებელი ფენის მოწყობა 6.0 სმ სისქით</t>
  </si>
  <si>
    <t>თვითგამასწორებელი ხსნარი   89.1 Χ 6.5</t>
  </si>
  <si>
    <t>ვინილი  სამედიცინო დანიშნულების  100Χ1.02</t>
  </si>
  <si>
    <t>წებოცემენტი   12 Χ 6</t>
  </si>
  <si>
    <t>ფუგა    12 Χ 0.04</t>
  </si>
  <si>
    <t>იატაკზე მეტლახის საფარის მოწყობა</t>
  </si>
  <si>
    <t>4. კედლები და ტიხრები</t>
  </si>
  <si>
    <t>გარე კედლების შემოსვა თაბ/მუყაოს ფილებით ლითონის კარკასზე</t>
  </si>
  <si>
    <t>თაბ.მუყ. ფილა ჩვეულებრივი  72.0 Χ 2.1</t>
  </si>
  <si>
    <t xml:space="preserve">თაბ.მუყ. ნესტგამძლე             40.0 Χ 2.1       </t>
  </si>
  <si>
    <t>კაფელის ფილა 78.0 Χ 1.03</t>
  </si>
  <si>
    <t>წებოცემენტი   78.0 Χ 5</t>
  </si>
  <si>
    <t>ფუგა     78.0  Χ 0.04</t>
  </si>
  <si>
    <t>5. ჭერები</t>
  </si>
  <si>
    <t>6. კარ ფანჯრები</t>
  </si>
  <si>
    <t>7. სამღებრო სამუშაოები</t>
  </si>
  <si>
    <t>ფითხი   0.25 Χ 265</t>
  </si>
  <si>
    <t>წყალემულსიური საღებავი 0.4 Χ 265</t>
  </si>
  <si>
    <t>ზუმფარა     0.009 Χ 265</t>
  </si>
  <si>
    <t>8. ფასადი</t>
  </si>
  <si>
    <t xml:space="preserve">ქვიშა-ცემენტის ნაშხეფის მოწყობა  ფასადზე </t>
  </si>
  <si>
    <t>რკ/ბეტონის სვეტების მოწყობა 18.0 გრ.მ.</t>
  </si>
  <si>
    <t xml:space="preserve">არმატურა Ø6   A 240 </t>
  </si>
  <si>
    <t xml:space="preserve">არმატურა Ø6  A 240 </t>
  </si>
  <si>
    <t>პლასტიკატის შეკიდული ჭერის მოწყობა სან კვანძებში</t>
  </si>
  <si>
    <t xml:space="preserve"> ფასადის შეღებვა ფასადის საღებავით  (ფერდილების ჩათვლით)</t>
  </si>
  <si>
    <t>ხელსაბანი ფაიფურის ( შემრევი,  ,,არკოს"  კრანი-2ც, დრეკადი შლანგი-2ც, სიფონი)</t>
  </si>
  <si>
    <t>თავი I-ის ჯამი</t>
  </si>
  <si>
    <t>თავი II-ის ჯამი</t>
  </si>
  <si>
    <t xml:space="preserve">პოლიპროპილენის ცხელი წყლის მილების თბოიზოლაციის მოწყობა </t>
  </si>
  <si>
    <t>წიდის ფენის მოწყობა სახურავზე ქანობების შესაქმნელად სისქე 12.0 სმ</t>
  </si>
  <si>
    <t>პარაპეტის მოწყობა 0.55 მმ სისქის მოთუთიებული თუნუქის ფურცლით სიგანე 0.5მ</t>
  </si>
  <si>
    <t xml:space="preserve">ქვიშა-ცემენტის 4.0 სმ სისქის მჭიმის მოწყობა B150 </t>
  </si>
  <si>
    <t>სამონტაჟო ქაფი</t>
  </si>
  <si>
    <t>სახარჯთაღრიცხვო  ღირ-ბა    ლარი</t>
  </si>
  <si>
    <t>თავი III-ის ჯამი</t>
  </si>
  <si>
    <t>ელექტროობა ჯამში</t>
  </si>
  <si>
    <t>მეთლახის ფილა</t>
  </si>
  <si>
    <t>თაბ.მუყ. ფილა ჩვეულებრივი</t>
  </si>
  <si>
    <t xml:space="preserve">პლასტიკატის შეკიდული ჭერის ფილა                                        </t>
  </si>
  <si>
    <t>დანართი #5</t>
  </si>
  <si>
    <t>დამკვეთი:</t>
  </si>
  <si>
    <t>სს სამედიცინო კორპორაცია ევექსი (ს/კ 404476205)</t>
  </si>
  <si>
    <t>შემსრულებელი:</t>
  </si>
  <si>
    <t>ობიექტი:</t>
  </si>
  <si>
    <t>აკად. ზ. ცხაკაიას სახელობის დასავლეთ საქართველოს ინტერვენციული მედიცინის ეროვნული ცენტრი</t>
  </si>
  <si>
    <t>ობიექტის მისამართი:</t>
  </si>
  <si>
    <t>ქ. ქუთაისი,ჯავახიშვილის ქუჩა #83ა</t>
  </si>
  <si>
    <t>თავი I. საერთო სამშენებლო სამუშაოები</t>
  </si>
  <si>
    <t>მ³</t>
  </si>
  <si>
    <t>ბეტონი B 25    1.015Χ2.88</t>
  </si>
  <si>
    <t xml:space="preserve">არმატურა Ø20  A 500c </t>
  </si>
  <si>
    <t>ხის მასალა (b=40მმ)   0.162Χ 2.88 (arasakmarisia)</t>
  </si>
  <si>
    <t>ლურსმანი  3.1Χ 2.88</t>
  </si>
  <si>
    <t>საქსოვი მავრთული  0.61Χ 2.88</t>
  </si>
  <si>
    <t>ბეტონი   B25 1.015Χ7.52</t>
  </si>
  <si>
    <t xml:space="preserve">არმატურა Ø22  A 500c </t>
  </si>
  <si>
    <t>ხის მასალა (b=40მმ)   0.121Χ 7.52 (arasakmarisia)</t>
  </si>
  <si>
    <t>ლურსმანი  1.67Χ 7.52</t>
  </si>
  <si>
    <t>საქსოვი მავრთული  0.56Χ 7.52</t>
  </si>
  <si>
    <t>ბეტონი  B25 1.015Χ17.8</t>
  </si>
  <si>
    <t xml:space="preserve">არმატურა Ø12   A 500c </t>
  </si>
  <si>
    <t>ხის მასალა (b=40მმ)   0.091Χ 17.8 (arasakmarisia)</t>
  </si>
  <si>
    <t>ლურსმანი  0.75Χ 17.8</t>
  </si>
  <si>
    <t>საქსოვი მავრთული  0.21Χ 17.8</t>
  </si>
  <si>
    <t>ცემენტი  0.0124Χ100</t>
  </si>
  <si>
    <t>ქვიშა   0.049Χ 100</t>
  </si>
  <si>
    <t>ლინოკრომი  100Χ2Χ1.12</t>
  </si>
  <si>
    <t>პრაიმერი (მასტიკა)  100Χ 0.76</t>
  </si>
  <si>
    <t>მოთუთიებული თუნუქის ფურცელი 0.55 მმ    40.0Χ0.5Χ1.1</t>
  </si>
  <si>
    <t>ბლოკი  40Χ20Χ20   38.46Χ 65</t>
  </si>
  <si>
    <t>ცემენტი   0.031Χ 38.46</t>
  </si>
  <si>
    <t>ქვიშა     0.13Χ 38.46</t>
  </si>
  <si>
    <t>ცემენტი  0.0114Χ 140</t>
  </si>
  <si>
    <t>ქვიშა   0.034Χ 140</t>
  </si>
  <si>
    <t>ცემენტი M400  89.1Χ0.04Χ0.414</t>
  </si>
  <si>
    <t>ქვიშა   89.1Χ0.04Χ1.2</t>
  </si>
  <si>
    <t>მეტალო/პკასტმასის ფანჯრის ბლოკის მონტაჟი                                  ( 1.98 Χ 1.66h)მ-10 ც</t>
  </si>
  <si>
    <t xml:space="preserve">მდფ-ის ორფრთიანი   კარის  ბლოკის მონტაჟი საკეტ-სახელურით და მოწყობილობით : (1.5Χ 2.15)მ-1.0ც,  (1.25Χ2.15)მ-4.0ც </t>
  </si>
  <si>
    <t>მეტალო/პკასტმასის ერთფრთიანი კარის ბლოკის მონტაჟი (0.8 Χ2.15)მ-4.0ც</t>
  </si>
  <si>
    <t>ქვიშა ყვითელი 0.0048×140</t>
  </si>
  <si>
    <t>ცემენტი  0.0016×140</t>
  </si>
  <si>
    <t>ფასადის საღებავი   0.59× 140</t>
  </si>
  <si>
    <t>თავი II სანტექნიკური სამუშაოები</t>
  </si>
  <si>
    <t xml:space="preserve"> ხვრელების მოწყობა გადახურვის რკ/ბეტონის 22.0სმ სისქის ფილაში( 30Χ40)სმ</t>
  </si>
  <si>
    <t>თავი III ელ-სამონტაჟო სამუშაოები</t>
  </si>
  <si>
    <t>ხ   ა   რ   ჯ   თ   ა   ღ   რ  ი  ც   ხ   ვ  ა</t>
  </si>
  <si>
    <t>საორიენტაციო სახარჯთაღრიცხვო ღირებულება</t>
  </si>
  <si>
    <t>შესრულების ვადა (დღე):</t>
  </si>
  <si>
    <t>შემსრულებელი კომპანია</t>
  </si>
  <si>
    <t>დირექტორი</t>
  </si>
  <si>
    <t>თარიღი:</t>
  </si>
  <si>
    <t xml:space="preserve">"აკად. ზ ცხაკაიას სახელობის დასავლეთ საქართველოს ინტერვენციული მედიცინის ეროვნული ცენტრის " ადმინისტრაციულ შენობაზე II სართულის დაშენების   სამუშაოების ხარჯთაღრიცხვა                                                                                                         </t>
  </si>
  <si>
    <t xml:space="preserve">აკად. ზ.ცხაკაიას სახელობის დასავლეთ საქართველოს ინტერვენციული მედიცინის ეროვნული ცენტრის  ადმინისტრაციულ შენობაზე II სართულის დაშენების   სამუშაოების ხარჯთაღრიცხვა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</si>
</sst>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1"/>
      <name val="Sylfaen"/>
      <family val="1"/>
      <charset val="204"/>
    </font>
    <font>
      <b/>
      <sz val="10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2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165" fontId="6" fillId="0" borderId="0" xfId="1" applyNumberFormat="1" applyFont="1" applyAlignment="1">
      <alignment vertical="top"/>
    </xf>
    <xf numFmtId="0" fontId="5" fillId="0" borderId="0" xfId="0" applyFont="1" applyAlignment="1">
      <alignment horizontal="right" vertical="top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/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wrapText="1"/>
    </xf>
    <xf numFmtId="9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wrapText="1"/>
    </xf>
    <xf numFmtId="2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5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Fill="1" applyAlignment="1">
      <alignment vertical="center" wrapText="1"/>
    </xf>
    <xf numFmtId="0" fontId="9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0" borderId="0" xfId="0" applyFont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right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 wrapText="1"/>
    </xf>
    <xf numFmtId="165" fontId="7" fillId="0" borderId="5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B27B0-B881-4B03-8AA4-C8618EBB3EEF}">
  <dimension ref="A2:K10"/>
  <sheetViews>
    <sheetView tabSelected="1" workbookViewId="0">
      <selection activeCell="A9" sqref="A9"/>
    </sheetView>
  </sheetViews>
  <sheetFormatPr defaultRowHeight="15" x14ac:dyDescent="0.25"/>
  <cols>
    <col min="1" max="1" width="76.5703125" customWidth="1"/>
  </cols>
  <sheetData>
    <row r="2" spans="1:11" ht="80.25" customHeight="1" x14ac:dyDescent="0.25">
      <c r="A2" s="72" t="s">
        <v>180</v>
      </c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x14ac:dyDescent="0.25">
      <c r="A3" s="72"/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x14ac:dyDescent="0.25">
      <c r="A4" s="73"/>
    </row>
    <row r="5" spans="1:11" x14ac:dyDescent="0.25">
      <c r="A5" s="75" t="s">
        <v>174</v>
      </c>
    </row>
    <row r="6" spans="1:11" x14ac:dyDescent="0.25">
      <c r="A6" s="73"/>
    </row>
    <row r="7" spans="1:11" x14ac:dyDescent="0.25">
      <c r="A7" s="73" t="s">
        <v>175</v>
      </c>
    </row>
    <row r="8" spans="1:11" x14ac:dyDescent="0.25">
      <c r="A8" s="73"/>
    </row>
    <row r="9" spans="1:11" x14ac:dyDescent="0.25">
      <c r="A9" s="76">
        <f>ხარჯთაღრიცხვა!K164</f>
        <v>0</v>
      </c>
    </row>
    <row r="10" spans="1:11" x14ac:dyDescent="0.25">
      <c r="A10" s="75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8"/>
  <sheetViews>
    <sheetView zoomScaleNormal="100" workbookViewId="0">
      <selection activeCell="A2" sqref="A2"/>
    </sheetView>
  </sheetViews>
  <sheetFormatPr defaultColWidth="9.140625" defaultRowHeight="15" x14ac:dyDescent="0.25"/>
  <cols>
    <col min="1" max="1" width="3" style="61" customWidth="1"/>
    <col min="2" max="2" width="52.85546875" style="62" customWidth="1"/>
    <col min="3" max="3" width="5" style="63" customWidth="1"/>
    <col min="4" max="4" width="8.28515625" style="63" customWidth="1"/>
    <col min="5" max="5" width="7.42578125" style="63" customWidth="1"/>
    <col min="6" max="6" width="9.7109375" style="63" customWidth="1"/>
    <col min="7" max="7" width="7.28515625" style="63" customWidth="1"/>
    <col min="8" max="8" width="9.5703125" style="63" customWidth="1"/>
    <col min="9" max="9" width="6.5703125" style="63" customWidth="1"/>
    <col min="10" max="10" width="8.5703125" style="63" customWidth="1"/>
    <col min="11" max="11" width="12.5703125" style="63" customWidth="1"/>
    <col min="12" max="16384" width="9.140625" style="1"/>
  </cols>
  <sheetData>
    <row r="1" spans="1:12" x14ac:dyDescent="0.25">
      <c r="B1" s="20" t="s">
        <v>128</v>
      </c>
      <c r="C1" s="21"/>
      <c r="D1" s="22"/>
      <c r="E1" s="21"/>
      <c r="F1" s="21"/>
      <c r="G1" s="21"/>
      <c r="H1" s="21"/>
      <c r="I1" s="21"/>
      <c r="J1" s="21"/>
      <c r="K1" s="21"/>
    </row>
    <row r="2" spans="1:12" x14ac:dyDescent="0.25">
      <c r="B2" s="23" t="s">
        <v>129</v>
      </c>
      <c r="C2" s="79" t="s">
        <v>130</v>
      </c>
      <c r="D2" s="79"/>
      <c r="E2" s="79"/>
      <c r="F2" s="79"/>
      <c r="G2" s="79"/>
      <c r="H2" s="79"/>
      <c r="I2" s="79"/>
      <c r="J2" s="79"/>
      <c r="K2" s="79"/>
    </row>
    <row r="3" spans="1:12" x14ac:dyDescent="0.25">
      <c r="B3" s="23" t="s">
        <v>131</v>
      </c>
      <c r="C3" s="80"/>
      <c r="D3" s="80"/>
      <c r="E3" s="80"/>
      <c r="F3" s="80"/>
      <c r="G3" s="80"/>
      <c r="H3" s="80"/>
      <c r="I3" s="80"/>
      <c r="J3" s="80"/>
      <c r="K3" s="80"/>
    </row>
    <row r="4" spans="1:12" ht="25.5" customHeight="1" x14ac:dyDescent="0.25">
      <c r="B4" s="23" t="s">
        <v>132</v>
      </c>
      <c r="C4" s="81" t="s">
        <v>133</v>
      </c>
      <c r="D4" s="81"/>
      <c r="E4" s="81"/>
      <c r="F4" s="81"/>
      <c r="G4" s="81"/>
      <c r="H4" s="81"/>
      <c r="I4" s="81"/>
      <c r="J4" s="81"/>
      <c r="K4" s="81"/>
    </row>
    <row r="5" spans="1:12" x14ac:dyDescent="0.25">
      <c r="B5" s="23" t="s">
        <v>134</v>
      </c>
      <c r="C5" s="79" t="s">
        <v>135</v>
      </c>
      <c r="D5" s="79"/>
      <c r="E5" s="79"/>
      <c r="F5" s="79"/>
      <c r="G5" s="79"/>
      <c r="H5" s="79"/>
      <c r="I5" s="79"/>
      <c r="J5" s="79"/>
      <c r="K5" s="79"/>
    </row>
    <row r="9" spans="1:12" x14ac:dyDescent="0.25">
      <c r="A9" s="85" t="s">
        <v>181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2" ht="21.75" customHeight="1" x14ac:dyDescent="0.25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5"/>
    </row>
    <row r="11" spans="1:12" x14ac:dyDescent="0.25">
      <c r="B11" s="64"/>
      <c r="C11" s="86" t="s">
        <v>122</v>
      </c>
      <c r="D11" s="86"/>
      <c r="E11" s="86"/>
      <c r="F11" s="86"/>
      <c r="G11" s="86"/>
      <c r="H11" s="86"/>
      <c r="I11" s="86"/>
      <c r="J11" s="87"/>
      <c r="K11" s="88"/>
      <c r="L11" s="5"/>
    </row>
    <row r="12" spans="1:12" s="2" customFormat="1" ht="27" customHeight="1" x14ac:dyDescent="0.25">
      <c r="A12" s="89" t="s">
        <v>0</v>
      </c>
      <c r="B12" s="89" t="s">
        <v>1</v>
      </c>
      <c r="C12" s="89" t="s">
        <v>2</v>
      </c>
      <c r="D12" s="91" t="s">
        <v>3</v>
      </c>
      <c r="E12" s="93" t="s">
        <v>4</v>
      </c>
      <c r="F12" s="94"/>
      <c r="G12" s="93" t="s">
        <v>5</v>
      </c>
      <c r="H12" s="94"/>
      <c r="I12" s="95" t="s">
        <v>6</v>
      </c>
      <c r="J12" s="96"/>
      <c r="K12" s="89" t="s">
        <v>7</v>
      </c>
    </row>
    <row r="13" spans="1:12" s="3" customFormat="1" ht="29.25" customHeight="1" x14ac:dyDescent="0.25">
      <c r="A13" s="90"/>
      <c r="B13" s="90"/>
      <c r="C13" s="90"/>
      <c r="D13" s="92"/>
      <c r="E13" s="71" t="s">
        <v>8</v>
      </c>
      <c r="F13" s="25" t="s">
        <v>7</v>
      </c>
      <c r="G13" s="24" t="s">
        <v>8</v>
      </c>
      <c r="H13" s="25" t="s">
        <v>7</v>
      </c>
      <c r="I13" s="24" t="s">
        <v>8</v>
      </c>
      <c r="J13" s="25" t="s">
        <v>7</v>
      </c>
      <c r="K13" s="90"/>
    </row>
    <row r="14" spans="1:12" s="4" customFormat="1" x14ac:dyDescent="0.25">
      <c r="A14" s="26">
        <v>1</v>
      </c>
      <c r="B14" s="27">
        <v>2</v>
      </c>
      <c r="C14" s="27">
        <v>3</v>
      </c>
      <c r="D14" s="68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</row>
    <row r="15" spans="1:12" s="4" customFormat="1" x14ac:dyDescent="0.25">
      <c r="A15" s="26"/>
      <c r="B15" s="37" t="s">
        <v>136</v>
      </c>
      <c r="C15" s="27"/>
      <c r="D15" s="68"/>
      <c r="E15" s="27"/>
      <c r="F15" s="27"/>
      <c r="G15" s="27"/>
      <c r="H15" s="27"/>
      <c r="I15" s="27"/>
      <c r="J15" s="27"/>
      <c r="K15" s="27"/>
    </row>
    <row r="16" spans="1:12" x14ac:dyDescent="0.25">
      <c r="A16" s="26"/>
      <c r="B16" s="28" t="s">
        <v>47</v>
      </c>
      <c r="C16" s="27"/>
      <c r="D16" s="68"/>
      <c r="E16" s="27"/>
      <c r="F16" s="27"/>
      <c r="G16" s="27"/>
      <c r="H16" s="27"/>
      <c r="I16" s="27"/>
      <c r="J16" s="27"/>
      <c r="K16" s="27"/>
    </row>
    <row r="17" spans="1:11" ht="25.5" x14ac:dyDescent="0.25">
      <c r="A17" s="26">
        <v>1</v>
      </c>
      <c r="B17" s="29" t="s">
        <v>77</v>
      </c>
      <c r="C17" s="26" t="s">
        <v>137</v>
      </c>
      <c r="D17" s="69">
        <v>2</v>
      </c>
      <c r="E17" s="30"/>
      <c r="F17" s="30"/>
      <c r="G17" s="30"/>
      <c r="H17" s="30">
        <f>G17*D17</f>
        <v>0</v>
      </c>
      <c r="I17" s="30"/>
      <c r="J17" s="30"/>
      <c r="K17" s="30">
        <f>J17+H17+F17</f>
        <v>0</v>
      </c>
    </row>
    <row r="18" spans="1:11" x14ac:dyDescent="0.25">
      <c r="A18" s="26">
        <v>2</v>
      </c>
      <c r="B18" s="29" t="s">
        <v>72</v>
      </c>
      <c r="C18" s="26" t="s">
        <v>9</v>
      </c>
      <c r="D18" s="68">
        <v>89</v>
      </c>
      <c r="E18" s="31"/>
      <c r="F18" s="31"/>
      <c r="G18" s="31"/>
      <c r="H18" s="30">
        <f t="shared" ref="H18:H71" si="0">G18*D18</f>
        <v>0</v>
      </c>
      <c r="I18" s="31"/>
      <c r="J18" s="31"/>
      <c r="K18" s="30">
        <f t="shared" ref="K18:K71" si="1">J18+H18+F18</f>
        <v>0</v>
      </c>
    </row>
    <row r="19" spans="1:11" x14ac:dyDescent="0.25">
      <c r="A19" s="26">
        <v>3</v>
      </c>
      <c r="B19" s="32" t="s">
        <v>73</v>
      </c>
      <c r="C19" s="26" t="s">
        <v>9</v>
      </c>
      <c r="D19" s="68">
        <v>89</v>
      </c>
      <c r="E19" s="31"/>
      <c r="F19" s="31"/>
      <c r="G19" s="31"/>
      <c r="H19" s="30">
        <f t="shared" si="0"/>
        <v>0</v>
      </c>
      <c r="I19" s="31"/>
      <c r="J19" s="31"/>
      <c r="K19" s="30">
        <f t="shared" si="1"/>
        <v>0</v>
      </c>
    </row>
    <row r="20" spans="1:11" ht="25.5" x14ac:dyDescent="0.25">
      <c r="A20" s="26">
        <v>4</v>
      </c>
      <c r="B20" s="32" t="s">
        <v>74</v>
      </c>
      <c r="C20" s="26" t="s">
        <v>137</v>
      </c>
      <c r="D20" s="69">
        <v>9</v>
      </c>
      <c r="E20" s="30"/>
      <c r="F20" s="30"/>
      <c r="G20" s="30"/>
      <c r="H20" s="30">
        <f t="shared" si="0"/>
        <v>0</v>
      </c>
      <c r="I20" s="30"/>
      <c r="J20" s="30"/>
      <c r="K20" s="30">
        <f t="shared" si="1"/>
        <v>0</v>
      </c>
    </row>
    <row r="21" spans="1:11" x14ac:dyDescent="0.25">
      <c r="A21" s="26">
        <v>5</v>
      </c>
      <c r="B21" s="32" t="s">
        <v>75</v>
      </c>
      <c r="C21" s="26" t="s">
        <v>76</v>
      </c>
      <c r="D21" s="68">
        <v>16</v>
      </c>
      <c r="E21" s="27"/>
      <c r="F21" s="31"/>
      <c r="G21" s="31"/>
      <c r="H21" s="30">
        <f t="shared" si="0"/>
        <v>0</v>
      </c>
      <c r="I21" s="31"/>
      <c r="J21" s="31">
        <f t="shared" ref="J21:J73" si="2">I21*D21</f>
        <v>0</v>
      </c>
      <c r="K21" s="30">
        <f t="shared" si="1"/>
        <v>0</v>
      </c>
    </row>
    <row r="22" spans="1:11" x14ac:dyDescent="0.25">
      <c r="A22" s="26"/>
      <c r="B22" s="33" t="s">
        <v>78</v>
      </c>
      <c r="C22" s="26"/>
      <c r="D22" s="68"/>
      <c r="E22" s="27"/>
      <c r="F22" s="31"/>
      <c r="G22" s="27"/>
      <c r="H22" s="30">
        <f t="shared" si="0"/>
        <v>0</v>
      </c>
      <c r="I22" s="27"/>
      <c r="J22" s="31">
        <f t="shared" si="2"/>
        <v>0</v>
      </c>
      <c r="K22" s="30">
        <f t="shared" si="1"/>
        <v>0</v>
      </c>
    </row>
    <row r="23" spans="1:11" x14ac:dyDescent="0.25">
      <c r="A23" s="82">
        <v>6</v>
      </c>
      <c r="B23" s="34" t="s">
        <v>109</v>
      </c>
      <c r="C23" s="26" t="s">
        <v>137</v>
      </c>
      <c r="D23" s="68">
        <v>2.88</v>
      </c>
      <c r="E23" s="31"/>
      <c r="F23" s="31"/>
      <c r="G23" s="31"/>
      <c r="H23" s="30">
        <f t="shared" si="0"/>
        <v>0</v>
      </c>
      <c r="I23" s="31"/>
      <c r="J23" s="31">
        <f t="shared" si="2"/>
        <v>0</v>
      </c>
      <c r="K23" s="30">
        <f t="shared" si="1"/>
        <v>0</v>
      </c>
    </row>
    <row r="24" spans="1:11" x14ac:dyDescent="0.25">
      <c r="A24" s="83"/>
      <c r="B24" s="34" t="s">
        <v>138</v>
      </c>
      <c r="C24" s="26" t="s">
        <v>137</v>
      </c>
      <c r="D24" s="68">
        <v>2.92</v>
      </c>
      <c r="E24" s="31"/>
      <c r="F24" s="31">
        <f t="shared" ref="F24:F76" si="3">E24*D24</f>
        <v>0</v>
      </c>
      <c r="G24" s="31"/>
      <c r="H24" s="30">
        <f t="shared" si="0"/>
        <v>0</v>
      </c>
      <c r="I24" s="31"/>
      <c r="J24" s="31">
        <f t="shared" si="2"/>
        <v>0</v>
      </c>
      <c r="K24" s="30">
        <f t="shared" si="1"/>
        <v>0</v>
      </c>
    </row>
    <row r="25" spans="1:11" x14ac:dyDescent="0.25">
      <c r="A25" s="83"/>
      <c r="B25" s="32" t="s">
        <v>139</v>
      </c>
      <c r="C25" s="26" t="s">
        <v>12</v>
      </c>
      <c r="D25" s="68">
        <v>72</v>
      </c>
      <c r="E25" s="31"/>
      <c r="F25" s="31">
        <f t="shared" si="3"/>
        <v>0</v>
      </c>
      <c r="G25" s="31"/>
      <c r="H25" s="30">
        <f t="shared" si="0"/>
        <v>0</v>
      </c>
      <c r="I25" s="31"/>
      <c r="J25" s="31">
        <f t="shared" si="2"/>
        <v>0</v>
      </c>
      <c r="K25" s="30">
        <f t="shared" si="1"/>
        <v>0</v>
      </c>
    </row>
    <row r="26" spans="1:11" x14ac:dyDescent="0.25">
      <c r="A26" s="83"/>
      <c r="B26" s="32" t="s">
        <v>111</v>
      </c>
      <c r="C26" s="26" t="s">
        <v>12</v>
      </c>
      <c r="D26" s="68">
        <v>155</v>
      </c>
      <c r="E26" s="31"/>
      <c r="F26" s="31">
        <f t="shared" si="3"/>
        <v>0</v>
      </c>
      <c r="G26" s="31"/>
      <c r="H26" s="30">
        <f t="shared" si="0"/>
        <v>0</v>
      </c>
      <c r="I26" s="31"/>
      <c r="J26" s="31">
        <f t="shared" si="2"/>
        <v>0</v>
      </c>
      <c r="K26" s="30">
        <f t="shared" si="1"/>
        <v>0</v>
      </c>
    </row>
    <row r="27" spans="1:11" x14ac:dyDescent="0.25">
      <c r="A27" s="83"/>
      <c r="B27" s="32" t="s">
        <v>140</v>
      </c>
      <c r="C27" s="26" t="s">
        <v>137</v>
      </c>
      <c r="D27" s="68">
        <v>1.1599999999999999</v>
      </c>
      <c r="E27" s="31"/>
      <c r="F27" s="31">
        <f t="shared" si="3"/>
        <v>0</v>
      </c>
      <c r="G27" s="31"/>
      <c r="H27" s="30">
        <f t="shared" si="0"/>
        <v>0</v>
      </c>
      <c r="I27" s="31"/>
      <c r="J27" s="31">
        <f t="shared" si="2"/>
        <v>0</v>
      </c>
      <c r="K27" s="30">
        <f t="shared" si="1"/>
        <v>0</v>
      </c>
    </row>
    <row r="28" spans="1:11" x14ac:dyDescent="0.25">
      <c r="A28" s="83"/>
      <c r="B28" s="32" t="s">
        <v>141</v>
      </c>
      <c r="C28" s="26" t="s">
        <v>17</v>
      </c>
      <c r="D28" s="68">
        <v>8.93</v>
      </c>
      <c r="E28" s="31"/>
      <c r="F28" s="31">
        <f t="shared" si="3"/>
        <v>0</v>
      </c>
      <c r="G28" s="31"/>
      <c r="H28" s="30">
        <f t="shared" si="0"/>
        <v>0</v>
      </c>
      <c r="I28" s="31"/>
      <c r="J28" s="31">
        <f t="shared" si="2"/>
        <v>0</v>
      </c>
      <c r="K28" s="30">
        <f t="shared" si="1"/>
        <v>0</v>
      </c>
    </row>
    <row r="29" spans="1:11" x14ac:dyDescent="0.25">
      <c r="A29" s="83"/>
      <c r="B29" s="32" t="s">
        <v>142</v>
      </c>
      <c r="C29" s="26" t="s">
        <v>17</v>
      </c>
      <c r="D29" s="68">
        <v>1.75</v>
      </c>
      <c r="E29" s="31"/>
      <c r="F29" s="31">
        <f t="shared" si="3"/>
        <v>0</v>
      </c>
      <c r="G29" s="31"/>
      <c r="H29" s="30">
        <f t="shared" si="0"/>
        <v>0</v>
      </c>
      <c r="I29" s="31"/>
      <c r="J29" s="31">
        <f t="shared" si="2"/>
        <v>0</v>
      </c>
      <c r="K29" s="30">
        <f t="shared" si="1"/>
        <v>0</v>
      </c>
    </row>
    <row r="30" spans="1:11" x14ac:dyDescent="0.25">
      <c r="A30" s="82">
        <v>7</v>
      </c>
      <c r="B30" s="34" t="s">
        <v>79</v>
      </c>
      <c r="C30" s="26" t="s">
        <v>137</v>
      </c>
      <c r="D30" s="68">
        <v>7.52</v>
      </c>
      <c r="E30" s="31"/>
      <c r="F30" s="31">
        <f t="shared" si="3"/>
        <v>0</v>
      </c>
      <c r="G30" s="31"/>
      <c r="H30" s="30">
        <f t="shared" si="0"/>
        <v>0</v>
      </c>
      <c r="I30" s="31"/>
      <c r="J30" s="31">
        <f t="shared" si="2"/>
        <v>0</v>
      </c>
      <c r="K30" s="30">
        <f t="shared" si="1"/>
        <v>0</v>
      </c>
    </row>
    <row r="31" spans="1:11" x14ac:dyDescent="0.25">
      <c r="A31" s="83"/>
      <c r="B31" s="34" t="s">
        <v>143</v>
      </c>
      <c r="C31" s="26" t="s">
        <v>137</v>
      </c>
      <c r="D31" s="68">
        <v>7.63</v>
      </c>
      <c r="E31" s="31"/>
      <c r="F31" s="31">
        <f t="shared" si="3"/>
        <v>0</v>
      </c>
      <c r="G31" s="31"/>
      <c r="H31" s="30">
        <f t="shared" si="0"/>
        <v>0</v>
      </c>
      <c r="I31" s="31"/>
      <c r="J31" s="31">
        <f t="shared" si="2"/>
        <v>0</v>
      </c>
      <c r="K31" s="30">
        <f t="shared" si="1"/>
        <v>0</v>
      </c>
    </row>
    <row r="32" spans="1:11" x14ac:dyDescent="0.25">
      <c r="A32" s="83"/>
      <c r="B32" s="32" t="s">
        <v>144</v>
      </c>
      <c r="C32" s="26" t="s">
        <v>12</v>
      </c>
      <c r="D32" s="68">
        <v>188</v>
      </c>
      <c r="E32" s="31"/>
      <c r="F32" s="31">
        <f t="shared" si="3"/>
        <v>0</v>
      </c>
      <c r="G32" s="31"/>
      <c r="H32" s="30">
        <f t="shared" si="0"/>
        <v>0</v>
      </c>
      <c r="I32" s="31"/>
      <c r="J32" s="31">
        <f t="shared" si="2"/>
        <v>0</v>
      </c>
      <c r="K32" s="30">
        <f t="shared" si="1"/>
        <v>0</v>
      </c>
    </row>
    <row r="33" spans="1:11" x14ac:dyDescent="0.25">
      <c r="A33" s="83"/>
      <c r="B33" s="32" t="s">
        <v>110</v>
      </c>
      <c r="C33" s="26" t="s">
        <v>12</v>
      </c>
      <c r="D33" s="68">
        <v>404</v>
      </c>
      <c r="E33" s="31"/>
      <c r="F33" s="31">
        <f t="shared" si="3"/>
        <v>0</v>
      </c>
      <c r="G33" s="31"/>
      <c r="H33" s="30">
        <f t="shared" si="0"/>
        <v>0</v>
      </c>
      <c r="I33" s="31"/>
      <c r="J33" s="31">
        <f t="shared" si="2"/>
        <v>0</v>
      </c>
      <c r="K33" s="30">
        <f t="shared" si="1"/>
        <v>0</v>
      </c>
    </row>
    <row r="34" spans="1:11" x14ac:dyDescent="0.25">
      <c r="A34" s="83"/>
      <c r="B34" s="32" t="s">
        <v>145</v>
      </c>
      <c r="C34" s="26" t="s">
        <v>137</v>
      </c>
      <c r="D34" s="68">
        <v>1.88</v>
      </c>
      <c r="E34" s="31"/>
      <c r="F34" s="31">
        <f t="shared" si="3"/>
        <v>0</v>
      </c>
      <c r="G34" s="31"/>
      <c r="H34" s="30">
        <f t="shared" si="0"/>
        <v>0</v>
      </c>
      <c r="I34" s="31"/>
      <c r="J34" s="31">
        <f t="shared" si="2"/>
        <v>0</v>
      </c>
      <c r="K34" s="30">
        <f t="shared" si="1"/>
        <v>0</v>
      </c>
    </row>
    <row r="35" spans="1:11" x14ac:dyDescent="0.25">
      <c r="A35" s="83"/>
      <c r="B35" s="32" t="s">
        <v>146</v>
      </c>
      <c r="C35" s="26" t="s">
        <v>17</v>
      </c>
      <c r="D35" s="68">
        <v>12.55</v>
      </c>
      <c r="E35" s="31"/>
      <c r="F35" s="31">
        <f t="shared" si="3"/>
        <v>0</v>
      </c>
      <c r="G35" s="31"/>
      <c r="H35" s="30">
        <f t="shared" si="0"/>
        <v>0</v>
      </c>
      <c r="I35" s="31"/>
      <c r="J35" s="31">
        <f t="shared" si="2"/>
        <v>0</v>
      </c>
      <c r="K35" s="30">
        <f t="shared" si="1"/>
        <v>0</v>
      </c>
    </row>
    <row r="36" spans="1:11" x14ac:dyDescent="0.25">
      <c r="A36" s="83"/>
      <c r="B36" s="32" t="s">
        <v>147</v>
      </c>
      <c r="C36" s="26" t="s">
        <v>17</v>
      </c>
      <c r="D36" s="68">
        <v>4.21</v>
      </c>
      <c r="E36" s="31"/>
      <c r="F36" s="31">
        <f t="shared" si="3"/>
        <v>0</v>
      </c>
      <c r="G36" s="31"/>
      <c r="H36" s="30">
        <f t="shared" si="0"/>
        <v>0</v>
      </c>
      <c r="I36" s="31"/>
      <c r="J36" s="31">
        <f t="shared" si="2"/>
        <v>0</v>
      </c>
      <c r="K36" s="30">
        <f t="shared" si="1"/>
        <v>0</v>
      </c>
    </row>
    <row r="37" spans="1:11" x14ac:dyDescent="0.25">
      <c r="A37" s="82">
        <v>8</v>
      </c>
      <c r="B37" s="34" t="s">
        <v>81</v>
      </c>
      <c r="C37" s="26" t="s">
        <v>137</v>
      </c>
      <c r="D37" s="68">
        <v>17.8</v>
      </c>
      <c r="E37" s="31"/>
      <c r="F37" s="31">
        <f t="shared" si="3"/>
        <v>0</v>
      </c>
      <c r="G37" s="31"/>
      <c r="H37" s="30">
        <f t="shared" si="0"/>
        <v>0</v>
      </c>
      <c r="I37" s="31"/>
      <c r="J37" s="31">
        <f t="shared" si="2"/>
        <v>0</v>
      </c>
      <c r="K37" s="30">
        <f t="shared" si="1"/>
        <v>0</v>
      </c>
    </row>
    <row r="38" spans="1:11" x14ac:dyDescent="0.25">
      <c r="A38" s="83"/>
      <c r="B38" s="34" t="s">
        <v>148</v>
      </c>
      <c r="C38" s="26" t="s">
        <v>137</v>
      </c>
      <c r="D38" s="68">
        <v>18.07</v>
      </c>
      <c r="E38" s="31"/>
      <c r="F38" s="31">
        <f t="shared" si="3"/>
        <v>0</v>
      </c>
      <c r="G38" s="31"/>
      <c r="H38" s="30">
        <f t="shared" si="0"/>
        <v>0</v>
      </c>
      <c r="I38" s="31"/>
      <c r="J38" s="31">
        <f t="shared" si="2"/>
        <v>0</v>
      </c>
      <c r="K38" s="30">
        <f t="shared" si="1"/>
        <v>0</v>
      </c>
    </row>
    <row r="39" spans="1:11" x14ac:dyDescent="0.25">
      <c r="A39" s="83"/>
      <c r="B39" s="32" t="s">
        <v>149</v>
      </c>
      <c r="C39" s="26" t="s">
        <v>12</v>
      </c>
      <c r="D39" s="68">
        <v>1500</v>
      </c>
      <c r="E39" s="31"/>
      <c r="F39" s="31">
        <f t="shared" si="3"/>
        <v>0</v>
      </c>
      <c r="G39" s="31"/>
      <c r="H39" s="30">
        <f t="shared" si="0"/>
        <v>0</v>
      </c>
      <c r="I39" s="31"/>
      <c r="J39" s="31">
        <f t="shared" si="2"/>
        <v>0</v>
      </c>
      <c r="K39" s="30">
        <f t="shared" si="1"/>
        <v>0</v>
      </c>
    </row>
    <row r="40" spans="1:11" x14ac:dyDescent="0.25">
      <c r="A40" s="83"/>
      <c r="B40" s="32" t="s">
        <v>150</v>
      </c>
      <c r="C40" s="26" t="s">
        <v>137</v>
      </c>
      <c r="D40" s="68">
        <v>3.96</v>
      </c>
      <c r="E40" s="31"/>
      <c r="F40" s="31">
        <f t="shared" si="3"/>
        <v>0</v>
      </c>
      <c r="G40" s="31"/>
      <c r="H40" s="30">
        <f t="shared" si="0"/>
        <v>0</v>
      </c>
      <c r="I40" s="31"/>
      <c r="J40" s="31">
        <f t="shared" si="2"/>
        <v>0</v>
      </c>
      <c r="K40" s="30">
        <f t="shared" si="1"/>
        <v>0</v>
      </c>
    </row>
    <row r="41" spans="1:11" x14ac:dyDescent="0.25">
      <c r="A41" s="83"/>
      <c r="B41" s="32" t="s">
        <v>151</v>
      </c>
      <c r="C41" s="26" t="s">
        <v>17</v>
      </c>
      <c r="D41" s="68">
        <v>13.35</v>
      </c>
      <c r="E41" s="31"/>
      <c r="F41" s="31">
        <f t="shared" si="3"/>
        <v>0</v>
      </c>
      <c r="G41" s="31"/>
      <c r="H41" s="30">
        <f t="shared" si="0"/>
        <v>0</v>
      </c>
      <c r="I41" s="31"/>
      <c r="J41" s="31">
        <f t="shared" si="2"/>
        <v>0</v>
      </c>
      <c r="K41" s="30">
        <f t="shared" si="1"/>
        <v>0</v>
      </c>
    </row>
    <row r="42" spans="1:11" x14ac:dyDescent="0.25">
      <c r="A42" s="83"/>
      <c r="B42" s="32" t="s">
        <v>152</v>
      </c>
      <c r="C42" s="26" t="s">
        <v>17</v>
      </c>
      <c r="D42" s="68">
        <v>3.74</v>
      </c>
      <c r="E42" s="31"/>
      <c r="F42" s="31">
        <f t="shared" si="3"/>
        <v>0</v>
      </c>
      <c r="G42" s="31"/>
      <c r="H42" s="30">
        <f t="shared" si="0"/>
        <v>0</v>
      </c>
      <c r="I42" s="31"/>
      <c r="J42" s="31">
        <f t="shared" si="2"/>
        <v>0</v>
      </c>
      <c r="K42" s="30">
        <f t="shared" si="1"/>
        <v>0</v>
      </c>
    </row>
    <row r="43" spans="1:11" ht="26.25" x14ac:dyDescent="0.25">
      <c r="A43" s="35">
        <v>9</v>
      </c>
      <c r="B43" s="36" t="s">
        <v>118</v>
      </c>
      <c r="C43" s="26" t="s">
        <v>9</v>
      </c>
      <c r="D43" s="69">
        <v>100</v>
      </c>
      <c r="E43" s="30"/>
      <c r="F43" s="31">
        <f t="shared" si="3"/>
        <v>0</v>
      </c>
      <c r="G43" s="30"/>
      <c r="H43" s="30">
        <f t="shared" si="0"/>
        <v>0</v>
      </c>
      <c r="I43" s="30"/>
      <c r="J43" s="31">
        <f t="shared" si="2"/>
        <v>0</v>
      </c>
      <c r="K43" s="30">
        <f t="shared" si="1"/>
        <v>0</v>
      </c>
    </row>
    <row r="44" spans="1:11" x14ac:dyDescent="0.25">
      <c r="A44" s="82">
        <v>10</v>
      </c>
      <c r="B44" s="34" t="s">
        <v>82</v>
      </c>
      <c r="C44" s="26" t="s">
        <v>9</v>
      </c>
      <c r="D44" s="68">
        <v>100</v>
      </c>
      <c r="E44" s="31"/>
      <c r="F44" s="31">
        <f t="shared" si="3"/>
        <v>0</v>
      </c>
      <c r="G44" s="31"/>
      <c r="H44" s="30">
        <f t="shared" si="0"/>
        <v>0</v>
      </c>
      <c r="I44" s="31"/>
      <c r="J44" s="31">
        <f t="shared" si="2"/>
        <v>0</v>
      </c>
      <c r="K44" s="30">
        <f t="shared" si="1"/>
        <v>0</v>
      </c>
    </row>
    <row r="45" spans="1:11" x14ac:dyDescent="0.25">
      <c r="A45" s="83"/>
      <c r="B45" s="34" t="s">
        <v>153</v>
      </c>
      <c r="C45" s="26" t="s">
        <v>76</v>
      </c>
      <c r="D45" s="68">
        <v>1.24</v>
      </c>
      <c r="E45" s="31"/>
      <c r="F45" s="31">
        <f t="shared" si="3"/>
        <v>0</v>
      </c>
      <c r="G45" s="31"/>
      <c r="H45" s="30">
        <f t="shared" si="0"/>
        <v>0</v>
      </c>
      <c r="I45" s="31"/>
      <c r="J45" s="31">
        <f t="shared" si="2"/>
        <v>0</v>
      </c>
      <c r="K45" s="30">
        <f t="shared" si="1"/>
        <v>0</v>
      </c>
    </row>
    <row r="46" spans="1:11" x14ac:dyDescent="0.25">
      <c r="A46" s="83"/>
      <c r="B46" s="34" t="s">
        <v>154</v>
      </c>
      <c r="C46" s="26" t="s">
        <v>137</v>
      </c>
      <c r="D46" s="68">
        <v>4.9000000000000004</v>
      </c>
      <c r="E46" s="31"/>
      <c r="F46" s="31">
        <f t="shared" si="3"/>
        <v>0</v>
      </c>
      <c r="G46" s="31"/>
      <c r="H46" s="30">
        <f t="shared" si="0"/>
        <v>0</v>
      </c>
      <c r="I46" s="31"/>
      <c r="J46" s="31">
        <f t="shared" si="2"/>
        <v>0</v>
      </c>
      <c r="K46" s="30">
        <f t="shared" si="1"/>
        <v>0</v>
      </c>
    </row>
    <row r="47" spans="1:11" x14ac:dyDescent="0.25">
      <c r="A47" s="84"/>
      <c r="B47" s="34" t="s">
        <v>80</v>
      </c>
      <c r="C47" s="26" t="s">
        <v>54</v>
      </c>
      <c r="D47" s="68">
        <v>5</v>
      </c>
      <c r="E47" s="31"/>
      <c r="F47" s="31">
        <f t="shared" si="3"/>
        <v>0</v>
      </c>
      <c r="G47" s="31"/>
      <c r="H47" s="30">
        <f t="shared" si="0"/>
        <v>0</v>
      </c>
      <c r="I47" s="31"/>
      <c r="J47" s="31">
        <f t="shared" si="2"/>
        <v>0</v>
      </c>
      <c r="K47" s="30">
        <f t="shared" si="1"/>
        <v>0</v>
      </c>
    </row>
    <row r="48" spans="1:11" ht="26.25" x14ac:dyDescent="0.25">
      <c r="A48" s="82">
        <v>11</v>
      </c>
      <c r="B48" s="36" t="s">
        <v>83</v>
      </c>
      <c r="C48" s="26" t="s">
        <v>9</v>
      </c>
      <c r="D48" s="69">
        <v>100</v>
      </c>
      <c r="E48" s="30"/>
      <c r="F48" s="31">
        <f t="shared" si="3"/>
        <v>0</v>
      </c>
      <c r="G48" s="30"/>
      <c r="H48" s="30">
        <f t="shared" si="0"/>
        <v>0</v>
      </c>
      <c r="I48" s="30"/>
      <c r="J48" s="31">
        <f t="shared" si="2"/>
        <v>0</v>
      </c>
      <c r="K48" s="30">
        <f t="shared" si="1"/>
        <v>0</v>
      </c>
    </row>
    <row r="49" spans="1:12" x14ac:dyDescent="0.25">
      <c r="A49" s="83"/>
      <c r="B49" s="34" t="s">
        <v>155</v>
      </c>
      <c r="C49" s="26" t="s">
        <v>9</v>
      </c>
      <c r="D49" s="68">
        <v>224</v>
      </c>
      <c r="E49" s="31"/>
      <c r="F49" s="31">
        <f t="shared" si="3"/>
        <v>0</v>
      </c>
      <c r="G49" s="31"/>
      <c r="H49" s="30">
        <f t="shared" si="0"/>
        <v>0</v>
      </c>
      <c r="I49" s="31"/>
      <c r="J49" s="31">
        <f t="shared" si="2"/>
        <v>0</v>
      </c>
      <c r="K49" s="30">
        <f t="shared" si="1"/>
        <v>0</v>
      </c>
    </row>
    <row r="50" spans="1:12" x14ac:dyDescent="0.25">
      <c r="A50" s="83"/>
      <c r="B50" s="34" t="s">
        <v>156</v>
      </c>
      <c r="C50" s="26" t="s">
        <v>17</v>
      </c>
      <c r="D50" s="68">
        <v>76</v>
      </c>
      <c r="E50" s="31"/>
      <c r="F50" s="31">
        <f t="shared" si="3"/>
        <v>0</v>
      </c>
      <c r="G50" s="31"/>
      <c r="H50" s="30">
        <f t="shared" si="0"/>
        <v>0</v>
      </c>
      <c r="I50" s="31"/>
      <c r="J50" s="31">
        <f t="shared" si="2"/>
        <v>0</v>
      </c>
      <c r="K50" s="30">
        <f t="shared" si="1"/>
        <v>0</v>
      </c>
    </row>
    <row r="51" spans="1:12" x14ac:dyDescent="0.25">
      <c r="A51" s="84"/>
      <c r="B51" s="34" t="s">
        <v>80</v>
      </c>
      <c r="C51" s="26" t="s">
        <v>54</v>
      </c>
      <c r="D51" s="68">
        <v>6</v>
      </c>
      <c r="E51" s="31"/>
      <c r="F51" s="31">
        <f t="shared" si="3"/>
        <v>0</v>
      </c>
      <c r="G51" s="31"/>
      <c r="H51" s="30">
        <f t="shared" si="0"/>
        <v>0</v>
      </c>
      <c r="I51" s="31"/>
      <c r="J51" s="31">
        <f t="shared" si="2"/>
        <v>0</v>
      </c>
      <c r="K51" s="30">
        <f t="shared" si="1"/>
        <v>0</v>
      </c>
    </row>
    <row r="52" spans="1:12" ht="26.25" x14ac:dyDescent="0.25">
      <c r="A52" s="82">
        <v>12</v>
      </c>
      <c r="B52" s="36" t="s">
        <v>119</v>
      </c>
      <c r="C52" s="26" t="s">
        <v>12</v>
      </c>
      <c r="D52" s="69">
        <v>40</v>
      </c>
      <c r="E52" s="30"/>
      <c r="F52" s="31">
        <f t="shared" si="3"/>
        <v>0</v>
      </c>
      <c r="G52" s="30"/>
      <c r="H52" s="30">
        <f t="shared" si="0"/>
        <v>0</v>
      </c>
      <c r="I52" s="30"/>
      <c r="J52" s="31">
        <f t="shared" si="2"/>
        <v>0</v>
      </c>
      <c r="K52" s="30">
        <f t="shared" si="1"/>
        <v>0</v>
      </c>
    </row>
    <row r="53" spans="1:12" x14ac:dyDescent="0.25">
      <c r="A53" s="84"/>
      <c r="B53" s="36" t="s">
        <v>157</v>
      </c>
      <c r="C53" s="26" t="s">
        <v>9</v>
      </c>
      <c r="D53" s="69">
        <v>22</v>
      </c>
      <c r="E53" s="30"/>
      <c r="F53" s="31">
        <f t="shared" si="3"/>
        <v>0</v>
      </c>
      <c r="G53" s="30"/>
      <c r="H53" s="30">
        <f t="shared" si="0"/>
        <v>0</v>
      </c>
      <c r="I53" s="30"/>
      <c r="J53" s="31">
        <f t="shared" si="2"/>
        <v>0</v>
      </c>
      <c r="K53" s="30">
        <f t="shared" si="1"/>
        <v>0</v>
      </c>
    </row>
    <row r="54" spans="1:12" x14ac:dyDescent="0.25">
      <c r="A54" s="82">
        <v>13</v>
      </c>
      <c r="B54" s="34" t="s">
        <v>84</v>
      </c>
      <c r="C54" s="26" t="s">
        <v>137</v>
      </c>
      <c r="D54" s="68">
        <v>38.46</v>
      </c>
      <c r="E54" s="31"/>
      <c r="F54" s="31">
        <f t="shared" si="3"/>
        <v>0</v>
      </c>
      <c r="G54" s="31"/>
      <c r="H54" s="30">
        <f t="shared" si="0"/>
        <v>0</v>
      </c>
      <c r="I54" s="31"/>
      <c r="J54" s="31">
        <f t="shared" si="2"/>
        <v>0</v>
      </c>
      <c r="K54" s="30">
        <f t="shared" si="1"/>
        <v>0</v>
      </c>
    </row>
    <row r="55" spans="1:12" x14ac:dyDescent="0.25">
      <c r="A55" s="83"/>
      <c r="B55" s="34" t="s">
        <v>158</v>
      </c>
      <c r="C55" s="26" t="s">
        <v>85</v>
      </c>
      <c r="D55" s="68">
        <v>2500</v>
      </c>
      <c r="E55" s="31"/>
      <c r="F55" s="31">
        <f t="shared" si="3"/>
        <v>0</v>
      </c>
      <c r="G55" s="31"/>
      <c r="H55" s="30">
        <f t="shared" si="0"/>
        <v>0</v>
      </c>
      <c r="I55" s="31"/>
      <c r="J55" s="31">
        <f t="shared" si="2"/>
        <v>0</v>
      </c>
      <c r="K55" s="30">
        <f t="shared" si="1"/>
        <v>0</v>
      </c>
    </row>
    <row r="56" spans="1:12" x14ac:dyDescent="0.25">
      <c r="A56" s="83"/>
      <c r="B56" s="34" t="s">
        <v>159</v>
      </c>
      <c r="C56" s="26" t="s">
        <v>76</v>
      </c>
      <c r="D56" s="68">
        <v>1.19</v>
      </c>
      <c r="E56" s="31"/>
      <c r="F56" s="31">
        <f t="shared" si="3"/>
        <v>0</v>
      </c>
      <c r="G56" s="31"/>
      <c r="H56" s="30">
        <f t="shared" si="0"/>
        <v>0</v>
      </c>
      <c r="I56" s="31"/>
      <c r="J56" s="31">
        <f t="shared" si="2"/>
        <v>0</v>
      </c>
      <c r="K56" s="30">
        <f t="shared" si="1"/>
        <v>0</v>
      </c>
    </row>
    <row r="57" spans="1:12" x14ac:dyDescent="0.25">
      <c r="A57" s="83"/>
      <c r="B57" s="34" t="s">
        <v>160</v>
      </c>
      <c r="C57" s="26" t="s">
        <v>137</v>
      </c>
      <c r="D57" s="68">
        <v>5</v>
      </c>
      <c r="E57" s="31"/>
      <c r="F57" s="31">
        <f t="shared" si="3"/>
        <v>0</v>
      </c>
      <c r="G57" s="31"/>
      <c r="H57" s="30">
        <f t="shared" si="0"/>
        <v>0</v>
      </c>
      <c r="I57" s="31"/>
      <c r="J57" s="31">
        <f t="shared" si="2"/>
        <v>0</v>
      </c>
      <c r="K57" s="30">
        <f t="shared" si="1"/>
        <v>0</v>
      </c>
    </row>
    <row r="58" spans="1:12" ht="26.25" x14ac:dyDescent="0.25">
      <c r="A58" s="82">
        <v>14</v>
      </c>
      <c r="B58" s="36" t="s">
        <v>86</v>
      </c>
      <c r="C58" s="26" t="s">
        <v>9</v>
      </c>
      <c r="D58" s="69">
        <v>140</v>
      </c>
      <c r="E58" s="30"/>
      <c r="F58" s="31">
        <f t="shared" si="3"/>
        <v>0</v>
      </c>
      <c r="G58" s="30"/>
      <c r="H58" s="30">
        <f t="shared" si="0"/>
        <v>0</v>
      </c>
      <c r="I58" s="30"/>
      <c r="J58" s="31">
        <f t="shared" si="2"/>
        <v>0</v>
      </c>
      <c r="K58" s="30">
        <f t="shared" si="1"/>
        <v>0</v>
      </c>
      <c r="L58" s="6"/>
    </row>
    <row r="59" spans="1:12" x14ac:dyDescent="0.25">
      <c r="A59" s="83"/>
      <c r="B59" s="34" t="s">
        <v>161</v>
      </c>
      <c r="C59" s="26" t="s">
        <v>76</v>
      </c>
      <c r="D59" s="68">
        <v>1.6</v>
      </c>
      <c r="E59" s="31"/>
      <c r="F59" s="31">
        <f t="shared" si="3"/>
        <v>0</v>
      </c>
      <c r="G59" s="31"/>
      <c r="H59" s="30">
        <f t="shared" si="0"/>
        <v>0</v>
      </c>
      <c r="I59" s="31"/>
      <c r="J59" s="31">
        <f t="shared" si="2"/>
        <v>0</v>
      </c>
      <c r="K59" s="30">
        <f t="shared" si="1"/>
        <v>0</v>
      </c>
    </row>
    <row r="60" spans="1:12" x14ac:dyDescent="0.25">
      <c r="A60" s="83"/>
      <c r="B60" s="34" t="s">
        <v>162</v>
      </c>
      <c r="C60" s="26" t="s">
        <v>137</v>
      </c>
      <c r="D60" s="68">
        <v>4.76</v>
      </c>
      <c r="E60" s="31"/>
      <c r="F60" s="31">
        <f t="shared" si="3"/>
        <v>0</v>
      </c>
      <c r="G60" s="31"/>
      <c r="H60" s="30">
        <f t="shared" si="0"/>
        <v>0</v>
      </c>
      <c r="I60" s="31"/>
      <c r="J60" s="31">
        <f t="shared" si="2"/>
        <v>0</v>
      </c>
      <c r="K60" s="30">
        <f t="shared" si="1"/>
        <v>0</v>
      </c>
    </row>
    <row r="61" spans="1:12" x14ac:dyDescent="0.25">
      <c r="A61" s="26"/>
      <c r="B61" s="37" t="s">
        <v>87</v>
      </c>
      <c r="C61" s="26"/>
      <c r="D61" s="68"/>
      <c r="E61" s="31"/>
      <c r="F61" s="31">
        <f>E61*D61</f>
        <v>0</v>
      </c>
      <c r="G61" s="31"/>
      <c r="H61" s="30">
        <f>G61*D61</f>
        <v>0</v>
      </c>
      <c r="I61" s="31"/>
      <c r="J61" s="31">
        <f>I61*D61</f>
        <v>0</v>
      </c>
      <c r="K61" s="30">
        <f t="shared" si="1"/>
        <v>0</v>
      </c>
    </row>
    <row r="62" spans="1:12" x14ac:dyDescent="0.25">
      <c r="A62" s="35">
        <v>15</v>
      </c>
      <c r="B62" s="34" t="s">
        <v>88</v>
      </c>
      <c r="C62" s="26" t="s">
        <v>9</v>
      </c>
      <c r="D62" s="68">
        <v>89.1</v>
      </c>
      <c r="E62" s="31"/>
      <c r="F62" s="31">
        <f t="shared" si="3"/>
        <v>0</v>
      </c>
      <c r="G62" s="31"/>
      <c r="H62" s="30">
        <f t="shared" si="0"/>
        <v>0</v>
      </c>
      <c r="I62" s="31"/>
      <c r="J62" s="31">
        <f t="shared" si="2"/>
        <v>0</v>
      </c>
      <c r="K62" s="30">
        <f t="shared" si="1"/>
        <v>0</v>
      </c>
    </row>
    <row r="63" spans="1:12" x14ac:dyDescent="0.25">
      <c r="A63" s="82">
        <v>16</v>
      </c>
      <c r="B63" s="34" t="s">
        <v>120</v>
      </c>
      <c r="C63" s="26" t="s">
        <v>9</v>
      </c>
      <c r="D63" s="68">
        <v>89.1</v>
      </c>
      <c r="E63" s="31"/>
      <c r="F63" s="31">
        <f t="shared" si="3"/>
        <v>0</v>
      </c>
      <c r="G63" s="31"/>
      <c r="H63" s="30">
        <f t="shared" si="0"/>
        <v>0</v>
      </c>
      <c r="I63" s="31"/>
      <c r="J63" s="31">
        <f t="shared" si="2"/>
        <v>0</v>
      </c>
      <c r="K63" s="30">
        <f t="shared" si="1"/>
        <v>0</v>
      </c>
    </row>
    <row r="64" spans="1:12" x14ac:dyDescent="0.25">
      <c r="A64" s="83"/>
      <c r="B64" s="34" t="s">
        <v>163</v>
      </c>
      <c r="C64" s="26" t="s">
        <v>76</v>
      </c>
      <c r="D64" s="68">
        <v>1.47</v>
      </c>
      <c r="E64" s="31"/>
      <c r="F64" s="31">
        <f t="shared" si="3"/>
        <v>0</v>
      </c>
      <c r="G64" s="31"/>
      <c r="H64" s="30">
        <f t="shared" si="0"/>
        <v>0</v>
      </c>
      <c r="I64" s="31"/>
      <c r="J64" s="31">
        <f t="shared" si="2"/>
        <v>0</v>
      </c>
      <c r="K64" s="30">
        <f t="shared" si="1"/>
        <v>0</v>
      </c>
    </row>
    <row r="65" spans="1:11" x14ac:dyDescent="0.25">
      <c r="A65" s="83"/>
      <c r="B65" s="34" t="s">
        <v>164</v>
      </c>
      <c r="C65" s="26" t="s">
        <v>137</v>
      </c>
      <c r="D65" s="68">
        <v>4.28</v>
      </c>
      <c r="E65" s="31"/>
      <c r="F65" s="31">
        <f t="shared" si="3"/>
        <v>0</v>
      </c>
      <c r="G65" s="31"/>
      <c r="H65" s="30">
        <f t="shared" si="0"/>
        <v>0</v>
      </c>
      <c r="I65" s="31"/>
      <c r="J65" s="31">
        <f t="shared" si="2"/>
        <v>0</v>
      </c>
      <c r="K65" s="30">
        <f t="shared" si="1"/>
        <v>0</v>
      </c>
    </row>
    <row r="66" spans="1:11" ht="25.5" x14ac:dyDescent="0.25">
      <c r="A66" s="82">
        <v>17</v>
      </c>
      <c r="B66" s="32" t="s">
        <v>16</v>
      </c>
      <c r="C66" s="26" t="s">
        <v>9</v>
      </c>
      <c r="D66" s="69">
        <v>89.1</v>
      </c>
      <c r="E66" s="30"/>
      <c r="F66" s="31">
        <f t="shared" si="3"/>
        <v>0</v>
      </c>
      <c r="G66" s="30"/>
      <c r="H66" s="30">
        <f t="shared" si="0"/>
        <v>0</v>
      </c>
      <c r="I66" s="30"/>
      <c r="J66" s="31">
        <f t="shared" si="2"/>
        <v>0</v>
      </c>
      <c r="K66" s="30">
        <f t="shared" si="1"/>
        <v>0</v>
      </c>
    </row>
    <row r="67" spans="1:11" x14ac:dyDescent="0.25">
      <c r="A67" s="83"/>
      <c r="B67" s="38" t="s">
        <v>89</v>
      </c>
      <c r="C67" s="27" t="s">
        <v>17</v>
      </c>
      <c r="D67" s="68">
        <v>579.15</v>
      </c>
      <c r="E67" s="26"/>
      <c r="F67" s="31">
        <f t="shared" si="3"/>
        <v>0</v>
      </c>
      <c r="G67" s="26"/>
      <c r="H67" s="30">
        <f t="shared" si="0"/>
        <v>0</v>
      </c>
      <c r="I67" s="26"/>
      <c r="J67" s="31">
        <f t="shared" si="2"/>
        <v>0</v>
      </c>
      <c r="K67" s="30">
        <f t="shared" si="1"/>
        <v>0</v>
      </c>
    </row>
    <row r="68" spans="1:11" x14ac:dyDescent="0.25">
      <c r="A68" s="84"/>
      <c r="B68" s="38" t="s">
        <v>14</v>
      </c>
      <c r="C68" s="27" t="s">
        <v>15</v>
      </c>
      <c r="D68" s="68">
        <v>5</v>
      </c>
      <c r="E68" s="27"/>
      <c r="F68" s="31">
        <f t="shared" si="3"/>
        <v>0</v>
      </c>
      <c r="G68" s="27"/>
      <c r="H68" s="30">
        <f t="shared" si="0"/>
        <v>0</v>
      </c>
      <c r="I68" s="27"/>
      <c r="J68" s="31">
        <f t="shared" si="2"/>
        <v>0</v>
      </c>
      <c r="K68" s="30">
        <f t="shared" si="1"/>
        <v>0</v>
      </c>
    </row>
    <row r="69" spans="1:11" ht="25.5" x14ac:dyDescent="0.25">
      <c r="A69" s="82">
        <v>18</v>
      </c>
      <c r="B69" s="32" t="s">
        <v>55</v>
      </c>
      <c r="C69" s="26" t="s">
        <v>9</v>
      </c>
      <c r="D69" s="69">
        <v>100</v>
      </c>
      <c r="E69" s="30"/>
      <c r="F69" s="31">
        <f t="shared" si="3"/>
        <v>0</v>
      </c>
      <c r="G69" s="30"/>
      <c r="H69" s="30">
        <f t="shared" si="0"/>
        <v>0</v>
      </c>
      <c r="I69" s="30"/>
      <c r="J69" s="31">
        <f t="shared" si="2"/>
        <v>0</v>
      </c>
      <c r="K69" s="30">
        <f t="shared" si="1"/>
        <v>0</v>
      </c>
    </row>
    <row r="70" spans="1:11" x14ac:dyDescent="0.25">
      <c r="A70" s="83"/>
      <c r="B70" s="39" t="s">
        <v>90</v>
      </c>
      <c r="C70" s="27" t="s">
        <v>9</v>
      </c>
      <c r="D70" s="68">
        <v>102</v>
      </c>
      <c r="E70" s="31"/>
      <c r="F70" s="31">
        <f t="shared" si="3"/>
        <v>0</v>
      </c>
      <c r="G70" s="31"/>
      <c r="H70" s="30">
        <f t="shared" si="0"/>
        <v>0</v>
      </c>
      <c r="I70" s="31"/>
      <c r="J70" s="31">
        <f t="shared" si="2"/>
        <v>0</v>
      </c>
      <c r="K70" s="30">
        <f t="shared" si="1"/>
        <v>0</v>
      </c>
    </row>
    <row r="71" spans="1:11" x14ac:dyDescent="0.25">
      <c r="A71" s="83"/>
      <c r="B71" s="38" t="s">
        <v>18</v>
      </c>
      <c r="C71" s="27" t="s">
        <v>17</v>
      </c>
      <c r="D71" s="68">
        <v>52</v>
      </c>
      <c r="E71" s="31"/>
      <c r="F71" s="31">
        <f t="shared" si="3"/>
        <v>0</v>
      </c>
      <c r="G71" s="27"/>
      <c r="H71" s="30">
        <f t="shared" si="0"/>
        <v>0</v>
      </c>
      <c r="I71" s="27"/>
      <c r="J71" s="31">
        <f t="shared" si="2"/>
        <v>0</v>
      </c>
      <c r="K71" s="30">
        <f t="shared" si="1"/>
        <v>0</v>
      </c>
    </row>
    <row r="72" spans="1:11" x14ac:dyDescent="0.25">
      <c r="A72" s="83"/>
      <c r="B72" s="38" t="s">
        <v>19</v>
      </c>
      <c r="C72" s="27" t="s">
        <v>17</v>
      </c>
      <c r="D72" s="68">
        <v>44</v>
      </c>
      <c r="E72" s="31"/>
      <c r="F72" s="31">
        <f t="shared" si="3"/>
        <v>0</v>
      </c>
      <c r="G72" s="27"/>
      <c r="H72" s="30">
        <f t="shared" ref="H72:H116" si="4">G72*D72</f>
        <v>0</v>
      </c>
      <c r="I72" s="27"/>
      <c r="J72" s="31">
        <f t="shared" si="2"/>
        <v>0</v>
      </c>
      <c r="K72" s="30">
        <f t="shared" ref="K72:K116" si="5">J72+H72+F72</f>
        <v>0</v>
      </c>
    </row>
    <row r="73" spans="1:11" x14ac:dyDescent="0.25">
      <c r="A73" s="26">
        <v>19</v>
      </c>
      <c r="B73" s="32" t="s">
        <v>57</v>
      </c>
      <c r="C73" s="26" t="s">
        <v>9</v>
      </c>
      <c r="D73" s="69">
        <v>12</v>
      </c>
      <c r="E73" s="30"/>
      <c r="F73" s="31">
        <f t="shared" si="3"/>
        <v>0</v>
      </c>
      <c r="G73" s="31"/>
      <c r="H73" s="30">
        <f t="shared" si="4"/>
        <v>0</v>
      </c>
      <c r="I73" s="31"/>
      <c r="J73" s="31">
        <f t="shared" si="2"/>
        <v>0</v>
      </c>
      <c r="K73" s="30">
        <f t="shared" si="5"/>
        <v>0</v>
      </c>
    </row>
    <row r="74" spans="1:11" x14ac:dyDescent="0.25">
      <c r="A74" s="82">
        <v>20</v>
      </c>
      <c r="B74" s="38" t="s">
        <v>93</v>
      </c>
      <c r="C74" s="27" t="s">
        <v>9</v>
      </c>
      <c r="D74" s="68">
        <v>12</v>
      </c>
      <c r="E74" s="31"/>
      <c r="F74" s="31">
        <f t="shared" si="3"/>
        <v>0</v>
      </c>
      <c r="G74" s="31"/>
      <c r="H74" s="30">
        <f t="shared" si="4"/>
        <v>0</v>
      </c>
      <c r="I74" s="31"/>
      <c r="J74" s="31">
        <f t="shared" ref="J74:J119" si="6">I74*D74</f>
        <v>0</v>
      </c>
      <c r="K74" s="30">
        <f t="shared" si="5"/>
        <v>0</v>
      </c>
    </row>
    <row r="75" spans="1:11" x14ac:dyDescent="0.25">
      <c r="A75" s="83"/>
      <c r="B75" s="38" t="s">
        <v>125</v>
      </c>
      <c r="C75" s="27" t="s">
        <v>9</v>
      </c>
      <c r="D75" s="68">
        <v>12</v>
      </c>
      <c r="E75" s="31"/>
      <c r="F75" s="31">
        <f t="shared" si="3"/>
        <v>0</v>
      </c>
      <c r="G75" s="31"/>
      <c r="H75" s="30">
        <f t="shared" si="4"/>
        <v>0</v>
      </c>
      <c r="I75" s="31"/>
      <c r="J75" s="31">
        <f t="shared" si="6"/>
        <v>0</v>
      </c>
      <c r="K75" s="30">
        <f t="shared" si="5"/>
        <v>0</v>
      </c>
    </row>
    <row r="76" spans="1:11" x14ac:dyDescent="0.25">
      <c r="A76" s="83"/>
      <c r="B76" s="38" t="s">
        <v>91</v>
      </c>
      <c r="C76" s="27" t="s">
        <v>17</v>
      </c>
      <c r="D76" s="68">
        <v>72</v>
      </c>
      <c r="E76" s="31"/>
      <c r="F76" s="31">
        <f t="shared" si="3"/>
        <v>0</v>
      </c>
      <c r="G76" s="31"/>
      <c r="H76" s="30">
        <f t="shared" si="4"/>
        <v>0</v>
      </c>
      <c r="I76" s="31"/>
      <c r="J76" s="31">
        <f t="shared" si="6"/>
        <v>0</v>
      </c>
      <c r="K76" s="30">
        <f t="shared" si="5"/>
        <v>0</v>
      </c>
    </row>
    <row r="77" spans="1:11" x14ac:dyDescent="0.25">
      <c r="A77" s="83"/>
      <c r="B77" s="38" t="s">
        <v>92</v>
      </c>
      <c r="C77" s="27" t="s">
        <v>17</v>
      </c>
      <c r="D77" s="68">
        <v>0.5</v>
      </c>
      <c r="E77" s="31"/>
      <c r="F77" s="31">
        <f t="shared" ref="F77:F122" si="7">E77*D77</f>
        <v>0</v>
      </c>
      <c r="G77" s="31"/>
      <c r="H77" s="30">
        <f t="shared" si="4"/>
        <v>0</v>
      </c>
      <c r="I77" s="31"/>
      <c r="J77" s="31">
        <f t="shared" si="6"/>
        <v>0</v>
      </c>
      <c r="K77" s="30">
        <f t="shared" si="5"/>
        <v>0</v>
      </c>
    </row>
    <row r="78" spans="1:11" x14ac:dyDescent="0.25">
      <c r="A78" s="26"/>
      <c r="B78" s="37" t="s">
        <v>94</v>
      </c>
      <c r="C78" s="27"/>
      <c r="D78" s="68"/>
      <c r="E78" s="31"/>
      <c r="F78" s="31">
        <f t="shared" si="7"/>
        <v>0</v>
      </c>
      <c r="G78" s="27"/>
      <c r="H78" s="30">
        <f t="shared" si="4"/>
        <v>0</v>
      </c>
      <c r="I78" s="27"/>
      <c r="J78" s="31">
        <f t="shared" si="6"/>
        <v>0</v>
      </c>
      <c r="K78" s="30">
        <f t="shared" si="5"/>
        <v>0</v>
      </c>
    </row>
    <row r="79" spans="1:11" ht="26.25" x14ac:dyDescent="0.25">
      <c r="A79" s="82">
        <v>21</v>
      </c>
      <c r="B79" s="36" t="s">
        <v>95</v>
      </c>
      <c r="C79" s="26" t="s">
        <v>9</v>
      </c>
      <c r="D79" s="69">
        <v>120</v>
      </c>
      <c r="E79" s="30"/>
      <c r="F79" s="31">
        <f t="shared" si="7"/>
        <v>0</v>
      </c>
      <c r="G79" s="30"/>
      <c r="H79" s="30">
        <f t="shared" si="4"/>
        <v>0</v>
      </c>
      <c r="I79" s="30"/>
      <c r="J79" s="31">
        <f t="shared" si="6"/>
        <v>0</v>
      </c>
      <c r="K79" s="30">
        <f t="shared" si="5"/>
        <v>0</v>
      </c>
    </row>
    <row r="80" spans="1:11" x14ac:dyDescent="0.25">
      <c r="A80" s="83"/>
      <c r="B80" s="40" t="s">
        <v>126</v>
      </c>
      <c r="C80" s="27" t="s">
        <v>9</v>
      </c>
      <c r="D80" s="68">
        <v>120</v>
      </c>
      <c r="E80" s="31"/>
      <c r="F80" s="31">
        <f t="shared" si="7"/>
        <v>0</v>
      </c>
      <c r="G80" s="27"/>
      <c r="H80" s="30">
        <f t="shared" si="4"/>
        <v>0</v>
      </c>
      <c r="I80" s="27"/>
      <c r="J80" s="31">
        <f t="shared" si="6"/>
        <v>0</v>
      </c>
      <c r="K80" s="30">
        <f t="shared" si="5"/>
        <v>0</v>
      </c>
    </row>
    <row r="81" spans="1:11" x14ac:dyDescent="0.25">
      <c r="A81" s="83"/>
      <c r="B81" s="38" t="s">
        <v>49</v>
      </c>
      <c r="C81" s="27" t="s">
        <v>9</v>
      </c>
      <c r="D81" s="68">
        <v>641.1</v>
      </c>
      <c r="E81" s="31"/>
      <c r="F81" s="31">
        <f t="shared" si="7"/>
        <v>0</v>
      </c>
      <c r="G81" s="31"/>
      <c r="H81" s="30">
        <f t="shared" si="4"/>
        <v>0</v>
      </c>
      <c r="I81" s="31"/>
      <c r="J81" s="31">
        <f t="shared" si="6"/>
        <v>0</v>
      </c>
      <c r="K81" s="30">
        <f t="shared" si="5"/>
        <v>0</v>
      </c>
    </row>
    <row r="82" spans="1:11" ht="26.25" x14ac:dyDescent="0.25">
      <c r="A82" s="82">
        <v>22</v>
      </c>
      <c r="B82" s="39" t="s">
        <v>20</v>
      </c>
      <c r="C82" s="26" t="s">
        <v>9</v>
      </c>
      <c r="D82" s="69">
        <v>72</v>
      </c>
      <c r="E82" s="30"/>
      <c r="F82" s="31">
        <f t="shared" si="7"/>
        <v>0</v>
      </c>
      <c r="G82" s="30"/>
      <c r="H82" s="30">
        <f t="shared" si="4"/>
        <v>0</v>
      </c>
      <c r="I82" s="30"/>
      <c r="J82" s="31">
        <f t="shared" si="6"/>
        <v>0</v>
      </c>
      <c r="K82" s="30">
        <f t="shared" si="5"/>
        <v>0</v>
      </c>
    </row>
    <row r="83" spans="1:11" ht="26.25" x14ac:dyDescent="0.25">
      <c r="A83" s="83"/>
      <c r="B83" s="39" t="s">
        <v>21</v>
      </c>
      <c r="C83" s="26" t="s">
        <v>9</v>
      </c>
      <c r="D83" s="69">
        <v>40</v>
      </c>
      <c r="E83" s="30"/>
      <c r="F83" s="31">
        <f t="shared" si="7"/>
        <v>0</v>
      </c>
      <c r="G83" s="30"/>
      <c r="H83" s="30">
        <f t="shared" si="4"/>
        <v>0</v>
      </c>
      <c r="I83" s="30"/>
      <c r="J83" s="31">
        <f t="shared" si="6"/>
        <v>0</v>
      </c>
      <c r="K83" s="30">
        <f t="shared" si="5"/>
        <v>0</v>
      </c>
    </row>
    <row r="84" spans="1:11" x14ac:dyDescent="0.25">
      <c r="A84" s="83"/>
      <c r="B84" s="40" t="s">
        <v>96</v>
      </c>
      <c r="C84" s="27" t="s">
        <v>9</v>
      </c>
      <c r="D84" s="68">
        <v>151.19999999999999</v>
      </c>
      <c r="E84" s="31"/>
      <c r="F84" s="31">
        <f t="shared" si="7"/>
        <v>0</v>
      </c>
      <c r="G84" s="31"/>
      <c r="H84" s="30">
        <f t="shared" si="4"/>
        <v>0</v>
      </c>
      <c r="I84" s="31"/>
      <c r="J84" s="31">
        <f t="shared" si="6"/>
        <v>0</v>
      </c>
      <c r="K84" s="30">
        <f t="shared" si="5"/>
        <v>0</v>
      </c>
    </row>
    <row r="85" spans="1:11" x14ac:dyDescent="0.25">
      <c r="A85" s="83"/>
      <c r="B85" s="38" t="s">
        <v>97</v>
      </c>
      <c r="C85" s="27" t="s">
        <v>9</v>
      </c>
      <c r="D85" s="68">
        <v>84</v>
      </c>
      <c r="E85" s="31"/>
      <c r="F85" s="31">
        <f t="shared" si="7"/>
        <v>0</v>
      </c>
      <c r="G85" s="31"/>
      <c r="H85" s="30">
        <f t="shared" si="4"/>
        <v>0</v>
      </c>
      <c r="I85" s="31"/>
      <c r="J85" s="31">
        <f t="shared" si="6"/>
        <v>0</v>
      </c>
      <c r="K85" s="30">
        <f t="shared" si="5"/>
        <v>0</v>
      </c>
    </row>
    <row r="86" spans="1:11" x14ac:dyDescent="0.25">
      <c r="A86" s="83"/>
      <c r="B86" s="38" t="s">
        <v>50</v>
      </c>
      <c r="C86" s="27" t="s">
        <v>9</v>
      </c>
      <c r="D86" s="68">
        <v>112</v>
      </c>
      <c r="E86" s="31"/>
      <c r="F86" s="31">
        <f t="shared" si="7"/>
        <v>0</v>
      </c>
      <c r="G86" s="31"/>
      <c r="H86" s="30">
        <f t="shared" si="4"/>
        <v>0</v>
      </c>
      <c r="I86" s="31"/>
      <c r="J86" s="31">
        <f t="shared" si="6"/>
        <v>0</v>
      </c>
      <c r="K86" s="30">
        <f t="shared" si="5"/>
        <v>0</v>
      </c>
    </row>
    <row r="87" spans="1:11" x14ac:dyDescent="0.25">
      <c r="A87" s="82">
        <v>23</v>
      </c>
      <c r="B87" s="39" t="s">
        <v>51</v>
      </c>
      <c r="C87" s="26" t="s">
        <v>9</v>
      </c>
      <c r="D87" s="69">
        <v>78</v>
      </c>
      <c r="E87" s="30"/>
      <c r="F87" s="31">
        <f t="shared" si="7"/>
        <v>0</v>
      </c>
      <c r="G87" s="30"/>
      <c r="H87" s="30">
        <f t="shared" si="4"/>
        <v>0</v>
      </c>
      <c r="I87" s="30"/>
      <c r="J87" s="31">
        <f t="shared" si="6"/>
        <v>0</v>
      </c>
      <c r="K87" s="30">
        <f t="shared" si="5"/>
        <v>0</v>
      </c>
    </row>
    <row r="88" spans="1:11" x14ac:dyDescent="0.25">
      <c r="A88" s="83"/>
      <c r="B88" s="41" t="s">
        <v>98</v>
      </c>
      <c r="C88" s="42" t="s">
        <v>9</v>
      </c>
      <c r="D88" s="70">
        <v>80.34</v>
      </c>
      <c r="E88" s="43"/>
      <c r="F88" s="31">
        <f t="shared" si="7"/>
        <v>0</v>
      </c>
      <c r="G88" s="43"/>
      <c r="H88" s="30">
        <f t="shared" si="4"/>
        <v>0</v>
      </c>
      <c r="I88" s="43"/>
      <c r="J88" s="31">
        <f t="shared" si="6"/>
        <v>0</v>
      </c>
      <c r="K88" s="30">
        <f t="shared" si="5"/>
        <v>0</v>
      </c>
    </row>
    <row r="89" spans="1:11" x14ac:dyDescent="0.25">
      <c r="A89" s="83"/>
      <c r="B89" s="38" t="s">
        <v>99</v>
      </c>
      <c r="C89" s="27" t="s">
        <v>17</v>
      </c>
      <c r="D89" s="68">
        <v>390</v>
      </c>
      <c r="E89" s="31"/>
      <c r="F89" s="31">
        <f t="shared" si="7"/>
        <v>0</v>
      </c>
      <c r="G89" s="31"/>
      <c r="H89" s="30">
        <f t="shared" si="4"/>
        <v>0</v>
      </c>
      <c r="I89" s="31"/>
      <c r="J89" s="31">
        <f t="shared" si="6"/>
        <v>0</v>
      </c>
      <c r="K89" s="30">
        <f t="shared" si="5"/>
        <v>0</v>
      </c>
    </row>
    <row r="90" spans="1:11" x14ac:dyDescent="0.25">
      <c r="A90" s="83"/>
      <c r="B90" s="38" t="s">
        <v>100</v>
      </c>
      <c r="C90" s="27" t="s">
        <v>17</v>
      </c>
      <c r="D90" s="68">
        <v>3.12</v>
      </c>
      <c r="E90" s="31"/>
      <c r="F90" s="31">
        <f t="shared" si="7"/>
        <v>0</v>
      </c>
      <c r="G90" s="31"/>
      <c r="H90" s="30">
        <f t="shared" si="4"/>
        <v>0</v>
      </c>
      <c r="I90" s="31"/>
      <c r="J90" s="31">
        <f t="shared" si="6"/>
        <v>0</v>
      </c>
      <c r="K90" s="30">
        <f t="shared" si="5"/>
        <v>0</v>
      </c>
    </row>
    <row r="91" spans="1:11" x14ac:dyDescent="0.25">
      <c r="A91" s="26"/>
      <c r="B91" s="37" t="s">
        <v>101</v>
      </c>
      <c r="C91" s="27"/>
      <c r="D91" s="68"/>
      <c r="E91" s="31"/>
      <c r="F91" s="31">
        <f t="shared" si="7"/>
        <v>0</v>
      </c>
      <c r="G91" s="31"/>
      <c r="H91" s="30">
        <f t="shared" si="4"/>
        <v>0</v>
      </c>
      <c r="I91" s="31"/>
      <c r="J91" s="31">
        <f t="shared" si="6"/>
        <v>0</v>
      </c>
      <c r="K91" s="30">
        <f t="shared" si="5"/>
        <v>0</v>
      </c>
    </row>
    <row r="92" spans="1:11" x14ac:dyDescent="0.25">
      <c r="A92" s="82">
        <v>24</v>
      </c>
      <c r="B92" s="44" t="s">
        <v>22</v>
      </c>
      <c r="C92" s="26" t="s">
        <v>9</v>
      </c>
      <c r="D92" s="69">
        <v>77</v>
      </c>
      <c r="E92" s="30"/>
      <c r="F92" s="31">
        <f t="shared" si="7"/>
        <v>0</v>
      </c>
      <c r="G92" s="30"/>
      <c r="H92" s="30">
        <f t="shared" si="4"/>
        <v>0</v>
      </c>
      <c r="I92" s="30"/>
      <c r="J92" s="31">
        <f t="shared" si="6"/>
        <v>0</v>
      </c>
      <c r="K92" s="30">
        <f t="shared" si="5"/>
        <v>0</v>
      </c>
    </row>
    <row r="93" spans="1:11" ht="25.5" x14ac:dyDescent="0.25">
      <c r="A93" s="83"/>
      <c r="B93" s="32" t="s">
        <v>70</v>
      </c>
      <c r="C93" s="26" t="s">
        <v>9</v>
      </c>
      <c r="D93" s="69">
        <v>77</v>
      </c>
      <c r="E93" s="30"/>
      <c r="F93" s="31">
        <f t="shared" si="7"/>
        <v>0</v>
      </c>
      <c r="G93" s="30"/>
      <c r="H93" s="30">
        <f t="shared" si="4"/>
        <v>0</v>
      </c>
      <c r="I93" s="30"/>
      <c r="J93" s="31">
        <f t="shared" si="6"/>
        <v>0</v>
      </c>
      <c r="K93" s="30">
        <f t="shared" si="5"/>
        <v>0</v>
      </c>
    </row>
    <row r="94" spans="1:11" x14ac:dyDescent="0.25">
      <c r="A94" s="83"/>
      <c r="B94" s="38" t="s">
        <v>56</v>
      </c>
      <c r="C94" s="27" t="s">
        <v>9</v>
      </c>
      <c r="D94" s="68">
        <v>77</v>
      </c>
      <c r="E94" s="31"/>
      <c r="F94" s="31">
        <f t="shared" si="7"/>
        <v>0</v>
      </c>
      <c r="G94" s="31"/>
      <c r="H94" s="30">
        <f t="shared" si="4"/>
        <v>0</v>
      </c>
      <c r="I94" s="31"/>
      <c r="J94" s="31">
        <f t="shared" si="6"/>
        <v>0</v>
      </c>
      <c r="K94" s="30">
        <f t="shared" si="5"/>
        <v>0</v>
      </c>
    </row>
    <row r="95" spans="1:11" x14ac:dyDescent="0.25">
      <c r="A95" s="82">
        <v>25</v>
      </c>
      <c r="B95" s="38" t="s">
        <v>112</v>
      </c>
      <c r="C95" s="27" t="s">
        <v>9</v>
      </c>
      <c r="D95" s="68">
        <v>12</v>
      </c>
      <c r="E95" s="31"/>
      <c r="F95" s="31">
        <f t="shared" si="7"/>
        <v>0</v>
      </c>
      <c r="G95" s="31"/>
      <c r="H95" s="30">
        <f t="shared" si="4"/>
        <v>0</v>
      </c>
      <c r="I95" s="31"/>
      <c r="J95" s="31">
        <f t="shared" si="6"/>
        <v>0</v>
      </c>
      <c r="K95" s="30">
        <f t="shared" si="5"/>
        <v>0</v>
      </c>
    </row>
    <row r="96" spans="1:11" x14ac:dyDescent="0.25">
      <c r="A96" s="83"/>
      <c r="B96" s="32" t="s">
        <v>127</v>
      </c>
      <c r="C96" s="26" t="s">
        <v>9</v>
      </c>
      <c r="D96" s="69">
        <v>12</v>
      </c>
      <c r="E96" s="30"/>
      <c r="F96" s="31">
        <f t="shared" si="7"/>
        <v>0</v>
      </c>
      <c r="G96" s="30"/>
      <c r="H96" s="30">
        <f t="shared" si="4"/>
        <v>0</v>
      </c>
      <c r="I96" s="30"/>
      <c r="J96" s="31">
        <f t="shared" si="6"/>
        <v>0</v>
      </c>
      <c r="K96" s="30">
        <f t="shared" si="5"/>
        <v>0</v>
      </c>
    </row>
    <row r="97" spans="1:11" ht="25.5" x14ac:dyDescent="0.25">
      <c r="A97" s="83"/>
      <c r="B97" s="32" t="s">
        <v>53</v>
      </c>
      <c r="C97" s="26" t="s">
        <v>9</v>
      </c>
      <c r="D97" s="69">
        <v>12</v>
      </c>
      <c r="E97" s="30"/>
      <c r="F97" s="31">
        <f t="shared" si="7"/>
        <v>0</v>
      </c>
      <c r="G97" s="30"/>
      <c r="H97" s="30">
        <f t="shared" si="4"/>
        <v>0</v>
      </c>
      <c r="I97" s="30"/>
      <c r="J97" s="31">
        <f t="shared" si="6"/>
        <v>0</v>
      </c>
      <c r="K97" s="30">
        <f t="shared" si="5"/>
        <v>0</v>
      </c>
    </row>
    <row r="98" spans="1:11" x14ac:dyDescent="0.25">
      <c r="A98" s="26"/>
      <c r="B98" s="37" t="s">
        <v>102</v>
      </c>
      <c r="C98" s="27"/>
      <c r="D98" s="68"/>
      <c r="E98" s="31"/>
      <c r="F98" s="31">
        <f t="shared" si="7"/>
        <v>0</v>
      </c>
      <c r="G98" s="31"/>
      <c r="H98" s="30">
        <f t="shared" si="4"/>
        <v>0</v>
      </c>
      <c r="I98" s="31"/>
      <c r="J98" s="31">
        <f t="shared" si="6"/>
        <v>0</v>
      </c>
      <c r="K98" s="30">
        <f t="shared" si="5"/>
        <v>0</v>
      </c>
    </row>
    <row r="99" spans="1:11" ht="26.25" x14ac:dyDescent="0.25">
      <c r="A99" s="35">
        <v>26</v>
      </c>
      <c r="B99" s="36" t="s">
        <v>165</v>
      </c>
      <c r="C99" s="61" t="s">
        <v>9</v>
      </c>
      <c r="D99" s="69">
        <v>32.869999999999997</v>
      </c>
      <c r="E99" s="30"/>
      <c r="F99" s="31">
        <f t="shared" si="7"/>
        <v>0</v>
      </c>
      <c r="G99" s="30"/>
      <c r="H99" s="30">
        <f t="shared" si="4"/>
        <v>0</v>
      </c>
      <c r="I99" s="30"/>
      <c r="J99" s="31">
        <f t="shared" si="6"/>
        <v>0</v>
      </c>
      <c r="K99" s="30">
        <f t="shared" si="5"/>
        <v>0</v>
      </c>
    </row>
    <row r="100" spans="1:11" ht="38.25" x14ac:dyDescent="0.25">
      <c r="A100" s="26">
        <v>27</v>
      </c>
      <c r="B100" s="32" t="s">
        <v>166</v>
      </c>
      <c r="C100" s="26" t="s">
        <v>9</v>
      </c>
      <c r="D100" s="69">
        <v>13.98</v>
      </c>
      <c r="E100" s="30"/>
      <c r="F100" s="31">
        <f t="shared" si="7"/>
        <v>0</v>
      </c>
      <c r="G100" s="30"/>
      <c r="H100" s="30">
        <f t="shared" si="4"/>
        <v>0</v>
      </c>
      <c r="I100" s="30"/>
      <c r="J100" s="31">
        <f t="shared" si="6"/>
        <v>0</v>
      </c>
      <c r="K100" s="30">
        <f t="shared" si="5"/>
        <v>0</v>
      </c>
    </row>
    <row r="101" spans="1:11" ht="26.25" x14ac:dyDescent="0.25">
      <c r="A101" s="82">
        <v>28</v>
      </c>
      <c r="B101" s="36" t="s">
        <v>167</v>
      </c>
      <c r="C101" s="26" t="s">
        <v>9</v>
      </c>
      <c r="D101" s="69">
        <v>6.88</v>
      </c>
      <c r="E101" s="30"/>
      <c r="F101" s="31">
        <f t="shared" si="7"/>
        <v>0</v>
      </c>
      <c r="G101" s="30"/>
      <c r="H101" s="30">
        <f t="shared" si="4"/>
        <v>0</v>
      </c>
      <c r="I101" s="30"/>
      <c r="J101" s="31">
        <f t="shared" si="6"/>
        <v>0</v>
      </c>
      <c r="K101" s="30">
        <f t="shared" si="5"/>
        <v>0</v>
      </c>
    </row>
    <row r="102" spans="1:11" x14ac:dyDescent="0.25">
      <c r="A102" s="83"/>
      <c r="B102" s="38" t="s">
        <v>121</v>
      </c>
      <c r="C102" s="27" t="s">
        <v>10</v>
      </c>
      <c r="D102" s="68">
        <v>5</v>
      </c>
      <c r="E102" s="31"/>
      <c r="F102" s="31">
        <f t="shared" si="7"/>
        <v>0</v>
      </c>
      <c r="G102" s="31"/>
      <c r="H102" s="30">
        <f t="shared" si="4"/>
        <v>0</v>
      </c>
      <c r="I102" s="31"/>
      <c r="J102" s="31">
        <f t="shared" si="6"/>
        <v>0</v>
      </c>
      <c r="K102" s="30">
        <f t="shared" si="5"/>
        <v>0</v>
      </c>
    </row>
    <row r="103" spans="1:11" x14ac:dyDescent="0.25">
      <c r="A103" s="26"/>
      <c r="B103" s="37" t="s">
        <v>103</v>
      </c>
      <c r="C103" s="27"/>
      <c r="D103" s="68"/>
      <c r="E103" s="31"/>
      <c r="F103" s="31">
        <f t="shared" si="7"/>
        <v>0</v>
      </c>
      <c r="G103" s="31"/>
      <c r="H103" s="30">
        <f t="shared" si="4"/>
        <v>0</v>
      </c>
      <c r="I103" s="31"/>
      <c r="J103" s="31">
        <f t="shared" si="6"/>
        <v>0</v>
      </c>
      <c r="K103" s="30">
        <f t="shared" si="5"/>
        <v>0</v>
      </c>
    </row>
    <row r="104" spans="1:11" ht="25.5" x14ac:dyDescent="0.25">
      <c r="A104" s="82">
        <v>29</v>
      </c>
      <c r="B104" s="29" t="s">
        <v>23</v>
      </c>
      <c r="C104" s="26" t="s">
        <v>9</v>
      </c>
      <c r="D104" s="69">
        <v>265</v>
      </c>
      <c r="E104" s="30"/>
      <c r="F104" s="31">
        <f t="shared" si="7"/>
        <v>0</v>
      </c>
      <c r="G104" s="30"/>
      <c r="H104" s="30">
        <f t="shared" si="4"/>
        <v>0</v>
      </c>
      <c r="I104" s="30"/>
      <c r="J104" s="31">
        <f t="shared" si="6"/>
        <v>0</v>
      </c>
      <c r="K104" s="30">
        <f t="shared" si="5"/>
        <v>0</v>
      </c>
    </row>
    <row r="105" spans="1:11" x14ac:dyDescent="0.25">
      <c r="A105" s="83"/>
      <c r="B105" s="38" t="s">
        <v>104</v>
      </c>
      <c r="C105" s="27" t="s">
        <v>17</v>
      </c>
      <c r="D105" s="68">
        <v>66.25</v>
      </c>
      <c r="E105" s="31"/>
      <c r="F105" s="31">
        <f t="shared" si="7"/>
        <v>0</v>
      </c>
      <c r="G105" s="31"/>
      <c r="H105" s="30">
        <f t="shared" si="4"/>
        <v>0</v>
      </c>
      <c r="I105" s="31"/>
      <c r="J105" s="31">
        <f t="shared" si="6"/>
        <v>0</v>
      </c>
      <c r="K105" s="30">
        <f t="shared" si="5"/>
        <v>0</v>
      </c>
    </row>
    <row r="106" spans="1:11" x14ac:dyDescent="0.25">
      <c r="A106" s="83"/>
      <c r="B106" s="38" t="s">
        <v>105</v>
      </c>
      <c r="C106" s="27" t="s">
        <v>17</v>
      </c>
      <c r="D106" s="68">
        <v>106</v>
      </c>
      <c r="E106" s="31"/>
      <c r="F106" s="31">
        <f t="shared" si="7"/>
        <v>0</v>
      </c>
      <c r="G106" s="31"/>
      <c r="H106" s="30">
        <f t="shared" si="4"/>
        <v>0</v>
      </c>
      <c r="I106" s="31"/>
      <c r="J106" s="31">
        <f t="shared" si="6"/>
        <v>0</v>
      </c>
      <c r="K106" s="30">
        <f t="shared" si="5"/>
        <v>0</v>
      </c>
    </row>
    <row r="107" spans="1:11" x14ac:dyDescent="0.25">
      <c r="A107" s="83"/>
      <c r="B107" s="38" t="s">
        <v>106</v>
      </c>
      <c r="C107" s="27" t="s">
        <v>9</v>
      </c>
      <c r="D107" s="68">
        <v>2.4</v>
      </c>
      <c r="E107" s="31"/>
      <c r="F107" s="31">
        <f t="shared" si="7"/>
        <v>0</v>
      </c>
      <c r="G107" s="31"/>
      <c r="H107" s="30">
        <f t="shared" si="4"/>
        <v>0</v>
      </c>
      <c r="I107" s="31"/>
      <c r="J107" s="31">
        <f t="shared" si="6"/>
        <v>0</v>
      </c>
      <c r="K107" s="30">
        <f t="shared" si="5"/>
        <v>0</v>
      </c>
    </row>
    <row r="108" spans="1:11" x14ac:dyDescent="0.25">
      <c r="A108" s="83"/>
      <c r="B108" s="38" t="s">
        <v>24</v>
      </c>
      <c r="C108" s="27" t="s">
        <v>12</v>
      </c>
      <c r="D108" s="68">
        <v>110</v>
      </c>
      <c r="E108" s="31"/>
      <c r="F108" s="31">
        <f t="shared" si="7"/>
        <v>0</v>
      </c>
      <c r="G108" s="31"/>
      <c r="H108" s="30">
        <f t="shared" si="4"/>
        <v>0</v>
      </c>
      <c r="I108" s="31"/>
      <c r="J108" s="31">
        <f t="shared" si="6"/>
        <v>0</v>
      </c>
      <c r="K108" s="30">
        <f t="shared" si="5"/>
        <v>0</v>
      </c>
    </row>
    <row r="109" spans="1:11" x14ac:dyDescent="0.25">
      <c r="A109" s="83"/>
      <c r="B109" s="38" t="s">
        <v>25</v>
      </c>
      <c r="C109" s="27" t="s">
        <v>12</v>
      </c>
      <c r="D109" s="68">
        <v>80</v>
      </c>
      <c r="E109" s="31"/>
      <c r="F109" s="31">
        <f t="shared" si="7"/>
        <v>0</v>
      </c>
      <c r="G109" s="31"/>
      <c r="H109" s="30">
        <f t="shared" si="4"/>
        <v>0</v>
      </c>
      <c r="I109" s="31"/>
      <c r="J109" s="31">
        <f t="shared" si="6"/>
        <v>0</v>
      </c>
      <c r="K109" s="30">
        <f t="shared" si="5"/>
        <v>0</v>
      </c>
    </row>
    <row r="110" spans="1:11" x14ac:dyDescent="0.25">
      <c r="A110" s="26"/>
      <c r="B110" s="33" t="s">
        <v>107</v>
      </c>
      <c r="C110" s="27"/>
      <c r="D110" s="68"/>
      <c r="E110" s="31"/>
      <c r="F110" s="31">
        <f t="shared" si="7"/>
        <v>0</v>
      </c>
      <c r="G110" s="31"/>
      <c r="H110" s="30">
        <f t="shared" si="4"/>
        <v>0</v>
      </c>
      <c r="I110" s="31"/>
      <c r="J110" s="31">
        <f t="shared" si="6"/>
        <v>0</v>
      </c>
      <c r="K110" s="30">
        <f t="shared" si="5"/>
        <v>0</v>
      </c>
    </row>
    <row r="111" spans="1:11" x14ac:dyDescent="0.25">
      <c r="A111" s="82">
        <v>30</v>
      </c>
      <c r="B111" s="32" t="s">
        <v>108</v>
      </c>
      <c r="C111" s="26" t="s">
        <v>9</v>
      </c>
      <c r="D111" s="69">
        <v>140</v>
      </c>
      <c r="E111" s="30"/>
      <c r="F111" s="31">
        <f t="shared" si="7"/>
        <v>0</v>
      </c>
      <c r="G111" s="30"/>
      <c r="H111" s="30">
        <f t="shared" si="4"/>
        <v>0</v>
      </c>
      <c r="I111" s="30"/>
      <c r="J111" s="31">
        <f t="shared" si="6"/>
        <v>0</v>
      </c>
      <c r="K111" s="30">
        <f t="shared" si="5"/>
        <v>0</v>
      </c>
    </row>
    <row r="112" spans="1:11" x14ac:dyDescent="0.25">
      <c r="A112" s="83"/>
      <c r="B112" s="38" t="s">
        <v>168</v>
      </c>
      <c r="C112" s="27" t="s">
        <v>137</v>
      </c>
      <c r="D112" s="68">
        <v>0.67</v>
      </c>
      <c r="E112" s="31"/>
      <c r="F112" s="31">
        <f t="shared" si="7"/>
        <v>0</v>
      </c>
      <c r="G112" s="31"/>
      <c r="H112" s="30">
        <f t="shared" si="4"/>
        <v>0</v>
      </c>
      <c r="I112" s="31"/>
      <c r="J112" s="31">
        <f t="shared" si="6"/>
        <v>0</v>
      </c>
      <c r="K112" s="30">
        <f t="shared" si="5"/>
        <v>0</v>
      </c>
    </row>
    <row r="113" spans="1:18" x14ac:dyDescent="0.25">
      <c r="A113" s="84"/>
      <c r="B113" s="38" t="s">
        <v>169</v>
      </c>
      <c r="C113" s="27" t="s">
        <v>13</v>
      </c>
      <c r="D113" s="68">
        <v>0.23</v>
      </c>
      <c r="E113" s="31"/>
      <c r="F113" s="31">
        <f t="shared" si="7"/>
        <v>0</v>
      </c>
      <c r="G113" s="31"/>
      <c r="H113" s="30">
        <f t="shared" si="4"/>
        <v>0</v>
      </c>
      <c r="I113" s="31"/>
      <c r="J113" s="31">
        <f t="shared" si="6"/>
        <v>0</v>
      </c>
      <c r="K113" s="30">
        <f t="shared" si="5"/>
        <v>0</v>
      </c>
    </row>
    <row r="114" spans="1:18" ht="26.25" x14ac:dyDescent="0.25">
      <c r="A114" s="82">
        <v>31</v>
      </c>
      <c r="B114" s="39" t="s">
        <v>113</v>
      </c>
      <c r="C114" s="26" t="s">
        <v>9</v>
      </c>
      <c r="D114" s="69">
        <v>140</v>
      </c>
      <c r="E114" s="30"/>
      <c r="F114" s="31">
        <f t="shared" si="7"/>
        <v>0</v>
      </c>
      <c r="G114" s="30"/>
      <c r="H114" s="30">
        <f t="shared" si="4"/>
        <v>0</v>
      </c>
      <c r="I114" s="30"/>
      <c r="J114" s="31">
        <f t="shared" si="6"/>
        <v>0</v>
      </c>
      <c r="K114" s="30">
        <f t="shared" si="5"/>
        <v>0</v>
      </c>
    </row>
    <row r="115" spans="1:18" x14ac:dyDescent="0.25">
      <c r="A115" s="83"/>
      <c r="B115" s="38" t="s">
        <v>170</v>
      </c>
      <c r="C115" s="27" t="s">
        <v>17</v>
      </c>
      <c r="D115" s="68">
        <v>82.6</v>
      </c>
      <c r="E115" s="31"/>
      <c r="F115" s="31">
        <f t="shared" si="7"/>
        <v>0</v>
      </c>
      <c r="G115" s="31"/>
      <c r="H115" s="30">
        <f t="shared" si="4"/>
        <v>0</v>
      </c>
      <c r="I115" s="31"/>
      <c r="J115" s="31">
        <f t="shared" si="6"/>
        <v>0</v>
      </c>
      <c r="K115" s="30">
        <f t="shared" si="5"/>
        <v>0</v>
      </c>
    </row>
    <row r="116" spans="1:18" ht="26.25" x14ac:dyDescent="0.25">
      <c r="A116" s="26">
        <v>32</v>
      </c>
      <c r="B116" s="39" t="s">
        <v>44</v>
      </c>
      <c r="C116" s="26" t="s">
        <v>12</v>
      </c>
      <c r="D116" s="69">
        <v>19.8</v>
      </c>
      <c r="E116" s="30"/>
      <c r="F116" s="31">
        <f t="shared" si="7"/>
        <v>0</v>
      </c>
      <c r="G116" s="30"/>
      <c r="H116" s="30">
        <f t="shared" si="4"/>
        <v>0</v>
      </c>
      <c r="I116" s="30"/>
      <c r="J116" s="31">
        <f t="shared" si="6"/>
        <v>0</v>
      </c>
      <c r="K116" s="30">
        <f t="shared" si="5"/>
        <v>0</v>
      </c>
    </row>
    <row r="117" spans="1:18" x14ac:dyDescent="0.25">
      <c r="A117" s="26"/>
      <c r="B117" s="45" t="s">
        <v>115</v>
      </c>
      <c r="C117" s="26"/>
      <c r="D117" s="69"/>
      <c r="E117" s="30"/>
      <c r="F117" s="31">
        <f t="shared" si="7"/>
        <v>0</v>
      </c>
      <c r="G117" s="30"/>
      <c r="H117" s="30">
        <f t="shared" ref="H117:H153" si="8">G117*D117</f>
        <v>0</v>
      </c>
      <c r="I117" s="30"/>
      <c r="J117" s="31">
        <f t="shared" si="6"/>
        <v>0</v>
      </c>
      <c r="K117" s="46">
        <f>SUM(K17:K116)</f>
        <v>0</v>
      </c>
    </row>
    <row r="118" spans="1:18" x14ac:dyDescent="0.25">
      <c r="A118" s="26"/>
      <c r="B118" s="37" t="s">
        <v>171</v>
      </c>
      <c r="C118" s="27"/>
      <c r="D118" s="68"/>
      <c r="E118" s="31"/>
      <c r="F118" s="31">
        <f t="shared" si="7"/>
        <v>0</v>
      </c>
      <c r="G118" s="31"/>
      <c r="H118" s="30">
        <f t="shared" si="8"/>
        <v>0</v>
      </c>
      <c r="I118" s="31"/>
      <c r="J118" s="31">
        <f t="shared" si="6"/>
        <v>0</v>
      </c>
      <c r="K118" s="30"/>
    </row>
    <row r="119" spans="1:18" ht="15.75" x14ac:dyDescent="0.3">
      <c r="A119" s="26"/>
      <c r="B119" s="37" t="s">
        <v>29</v>
      </c>
      <c r="C119" s="27"/>
      <c r="D119" s="68"/>
      <c r="E119" s="27"/>
      <c r="F119" s="31">
        <f t="shared" si="7"/>
        <v>0</v>
      </c>
      <c r="G119" s="27"/>
      <c r="H119" s="30">
        <f t="shared" si="8"/>
        <v>0</v>
      </c>
      <c r="I119" s="27"/>
      <c r="J119" s="31">
        <f t="shared" si="6"/>
        <v>0</v>
      </c>
      <c r="K119" s="27"/>
      <c r="L119" s="7"/>
      <c r="M119" s="8"/>
      <c r="N119" s="9"/>
      <c r="O119" s="8"/>
      <c r="P119" s="9"/>
      <c r="Q119" s="9"/>
      <c r="R119" s="10"/>
    </row>
    <row r="120" spans="1:18" ht="15.75" x14ac:dyDescent="0.3">
      <c r="A120" s="26">
        <v>1</v>
      </c>
      <c r="B120" s="36" t="s">
        <v>33</v>
      </c>
      <c r="C120" s="27" t="s">
        <v>12</v>
      </c>
      <c r="D120" s="68">
        <v>12</v>
      </c>
      <c r="E120" s="31"/>
      <c r="F120" s="31">
        <f t="shared" si="7"/>
        <v>0</v>
      </c>
      <c r="G120" s="31"/>
      <c r="H120" s="30">
        <f t="shared" si="8"/>
        <v>0</v>
      </c>
      <c r="I120" s="31"/>
      <c r="J120" s="31">
        <f t="shared" ref="J120:J153" si="9">I120*D120</f>
        <v>0</v>
      </c>
      <c r="K120" s="31">
        <f t="shared" ref="K120:K149" si="10">J120+H120+F120</f>
        <v>0</v>
      </c>
      <c r="L120" s="7"/>
      <c r="M120" s="8"/>
      <c r="N120" s="9"/>
      <c r="O120" s="8"/>
      <c r="P120" s="9"/>
      <c r="Q120" s="9"/>
      <c r="R120" s="10"/>
    </row>
    <row r="121" spans="1:18" ht="15.75" x14ac:dyDescent="0.3">
      <c r="A121" s="26">
        <v>2</v>
      </c>
      <c r="B121" s="36" t="s">
        <v>30</v>
      </c>
      <c r="C121" s="27" t="s">
        <v>12</v>
      </c>
      <c r="D121" s="68">
        <v>12</v>
      </c>
      <c r="E121" s="31"/>
      <c r="F121" s="31">
        <f t="shared" si="7"/>
        <v>0</v>
      </c>
      <c r="G121" s="31"/>
      <c r="H121" s="30">
        <f t="shared" si="8"/>
        <v>0</v>
      </c>
      <c r="I121" s="31"/>
      <c r="J121" s="31">
        <f t="shared" si="9"/>
        <v>0</v>
      </c>
      <c r="K121" s="31">
        <f t="shared" si="10"/>
        <v>0</v>
      </c>
      <c r="L121" s="7"/>
      <c r="M121" s="8"/>
      <c r="N121" s="9"/>
      <c r="O121" s="8"/>
      <c r="P121" s="9"/>
      <c r="Q121" s="9"/>
      <c r="R121" s="10"/>
    </row>
    <row r="122" spans="1:18" ht="15.75" x14ac:dyDescent="0.3">
      <c r="A122" s="26">
        <v>3</v>
      </c>
      <c r="B122" s="36" t="s">
        <v>32</v>
      </c>
      <c r="C122" s="27" t="s">
        <v>12</v>
      </c>
      <c r="D122" s="68">
        <v>30</v>
      </c>
      <c r="E122" s="31"/>
      <c r="F122" s="31">
        <f t="shared" si="7"/>
        <v>0</v>
      </c>
      <c r="G122" s="31"/>
      <c r="H122" s="30">
        <f t="shared" si="8"/>
        <v>0</v>
      </c>
      <c r="I122" s="31"/>
      <c r="J122" s="31">
        <f t="shared" si="9"/>
        <v>0</v>
      </c>
      <c r="K122" s="31">
        <f t="shared" si="10"/>
        <v>0</v>
      </c>
      <c r="L122" s="7"/>
      <c r="M122" s="8"/>
      <c r="N122" s="9"/>
      <c r="O122" s="8"/>
      <c r="P122" s="9"/>
      <c r="Q122" s="9"/>
      <c r="R122" s="10"/>
    </row>
    <row r="123" spans="1:18" ht="15.75" x14ac:dyDescent="0.3">
      <c r="A123" s="26">
        <v>4</v>
      </c>
      <c r="B123" s="36" t="s">
        <v>31</v>
      </c>
      <c r="C123" s="27" t="s">
        <v>12</v>
      </c>
      <c r="D123" s="68">
        <v>30</v>
      </c>
      <c r="E123" s="31"/>
      <c r="F123" s="31">
        <f t="shared" ref="F123:F153" si="11">E123*D123</f>
        <v>0</v>
      </c>
      <c r="G123" s="31"/>
      <c r="H123" s="30">
        <f t="shared" si="8"/>
        <v>0</v>
      </c>
      <c r="I123" s="31"/>
      <c r="J123" s="31">
        <f t="shared" si="9"/>
        <v>0</v>
      </c>
      <c r="K123" s="31">
        <f t="shared" si="10"/>
        <v>0</v>
      </c>
      <c r="L123" s="7"/>
      <c r="M123" s="8"/>
      <c r="N123" s="9"/>
      <c r="O123" s="8"/>
      <c r="P123" s="9"/>
      <c r="Q123" s="9"/>
      <c r="R123" s="10"/>
    </row>
    <row r="124" spans="1:18" ht="15.75" x14ac:dyDescent="0.3">
      <c r="A124" s="26">
        <v>5</v>
      </c>
      <c r="B124" s="36" t="s">
        <v>58</v>
      </c>
      <c r="C124" s="27" t="s">
        <v>10</v>
      </c>
      <c r="D124" s="68">
        <v>4</v>
      </c>
      <c r="E124" s="31"/>
      <c r="F124" s="31">
        <f t="shared" si="11"/>
        <v>0</v>
      </c>
      <c r="G124" s="31"/>
      <c r="H124" s="30">
        <f t="shared" si="8"/>
        <v>0</v>
      </c>
      <c r="I124" s="31"/>
      <c r="J124" s="31">
        <f t="shared" si="9"/>
        <v>0</v>
      </c>
      <c r="K124" s="31">
        <f t="shared" si="10"/>
        <v>0</v>
      </c>
      <c r="L124" s="7"/>
      <c r="M124" s="8"/>
      <c r="N124" s="9"/>
      <c r="O124" s="8"/>
      <c r="P124" s="9"/>
      <c r="Q124" s="9"/>
      <c r="R124" s="10"/>
    </row>
    <row r="125" spans="1:18" ht="15.75" x14ac:dyDescent="0.3">
      <c r="A125" s="26">
        <v>6</v>
      </c>
      <c r="B125" s="36" t="s">
        <v>59</v>
      </c>
      <c r="C125" s="27" t="s">
        <v>10</v>
      </c>
      <c r="D125" s="68">
        <v>4</v>
      </c>
      <c r="E125" s="31"/>
      <c r="F125" s="31">
        <f t="shared" si="11"/>
        <v>0</v>
      </c>
      <c r="G125" s="31"/>
      <c r="H125" s="30">
        <f t="shared" si="8"/>
        <v>0</v>
      </c>
      <c r="I125" s="31"/>
      <c r="J125" s="31">
        <f t="shared" si="9"/>
        <v>0</v>
      </c>
      <c r="K125" s="31">
        <f t="shared" si="10"/>
        <v>0</v>
      </c>
      <c r="L125" s="7"/>
      <c r="M125" s="8"/>
      <c r="N125" s="9"/>
      <c r="O125" s="8"/>
      <c r="P125" s="9"/>
      <c r="Q125" s="9"/>
      <c r="R125" s="10"/>
    </row>
    <row r="126" spans="1:18" ht="15.75" x14ac:dyDescent="0.3">
      <c r="A126" s="26">
        <v>7</v>
      </c>
      <c r="B126" s="36" t="s">
        <v>60</v>
      </c>
      <c r="C126" s="27" t="s">
        <v>10</v>
      </c>
      <c r="D126" s="68">
        <v>4</v>
      </c>
      <c r="E126" s="31"/>
      <c r="F126" s="31">
        <f t="shared" si="11"/>
        <v>0</v>
      </c>
      <c r="G126" s="31"/>
      <c r="H126" s="30">
        <f t="shared" si="8"/>
        <v>0</v>
      </c>
      <c r="I126" s="31"/>
      <c r="J126" s="31">
        <f t="shared" si="9"/>
        <v>0</v>
      </c>
      <c r="K126" s="31">
        <f t="shared" si="10"/>
        <v>0</v>
      </c>
      <c r="L126" s="7"/>
      <c r="M126" s="8"/>
      <c r="N126" s="9"/>
      <c r="O126" s="8"/>
      <c r="P126" s="9"/>
      <c r="Q126" s="9"/>
      <c r="R126" s="10"/>
    </row>
    <row r="127" spans="1:18" ht="15.75" x14ac:dyDescent="0.3">
      <c r="A127" s="26">
        <v>8</v>
      </c>
      <c r="B127" s="36" t="s">
        <v>61</v>
      </c>
      <c r="C127" s="27" t="s">
        <v>10</v>
      </c>
      <c r="D127" s="68">
        <v>4</v>
      </c>
      <c r="E127" s="31"/>
      <c r="F127" s="31">
        <f t="shared" si="11"/>
        <v>0</v>
      </c>
      <c r="G127" s="31"/>
      <c r="H127" s="30">
        <f t="shared" si="8"/>
        <v>0</v>
      </c>
      <c r="I127" s="31"/>
      <c r="J127" s="31">
        <f t="shared" si="9"/>
        <v>0</v>
      </c>
      <c r="K127" s="31">
        <f t="shared" si="10"/>
        <v>0</v>
      </c>
      <c r="L127" s="7"/>
      <c r="M127" s="8"/>
      <c r="N127" s="9"/>
      <c r="O127" s="8"/>
      <c r="P127" s="9"/>
      <c r="Q127" s="9"/>
      <c r="R127" s="10"/>
    </row>
    <row r="128" spans="1:18" ht="25.5" x14ac:dyDescent="0.3">
      <c r="A128" s="26">
        <v>9</v>
      </c>
      <c r="B128" s="29" t="s">
        <v>34</v>
      </c>
      <c r="C128" s="26" t="s">
        <v>10</v>
      </c>
      <c r="D128" s="69">
        <v>60</v>
      </c>
      <c r="E128" s="30"/>
      <c r="F128" s="31">
        <f t="shared" si="11"/>
        <v>0</v>
      </c>
      <c r="G128" s="30"/>
      <c r="H128" s="30">
        <f t="shared" si="8"/>
        <v>0</v>
      </c>
      <c r="I128" s="30"/>
      <c r="J128" s="31">
        <f t="shared" si="9"/>
        <v>0</v>
      </c>
      <c r="K128" s="31">
        <f t="shared" si="10"/>
        <v>0</v>
      </c>
      <c r="L128" s="7"/>
      <c r="M128" s="8"/>
      <c r="N128" s="9"/>
      <c r="O128" s="8"/>
      <c r="P128" s="9"/>
      <c r="Q128" s="9"/>
      <c r="R128" s="10"/>
    </row>
    <row r="129" spans="1:18" ht="25.5" x14ac:dyDescent="0.3">
      <c r="A129" s="26">
        <v>10</v>
      </c>
      <c r="B129" s="29" t="s">
        <v>52</v>
      </c>
      <c r="C129" s="26" t="s">
        <v>10</v>
      </c>
      <c r="D129" s="69">
        <v>60</v>
      </c>
      <c r="E129" s="30"/>
      <c r="F129" s="31">
        <f t="shared" si="11"/>
        <v>0</v>
      </c>
      <c r="G129" s="30"/>
      <c r="H129" s="30">
        <f t="shared" si="8"/>
        <v>0</v>
      </c>
      <c r="I129" s="30"/>
      <c r="J129" s="31">
        <f t="shared" si="9"/>
        <v>0</v>
      </c>
      <c r="K129" s="31">
        <f t="shared" si="10"/>
        <v>0</v>
      </c>
      <c r="L129" s="7"/>
      <c r="M129" s="8"/>
      <c r="N129" s="9"/>
      <c r="O129" s="8"/>
      <c r="P129" s="9"/>
      <c r="Q129" s="9"/>
      <c r="R129" s="10"/>
    </row>
    <row r="130" spans="1:18" ht="25.5" x14ac:dyDescent="0.3">
      <c r="A130" s="26">
        <v>11</v>
      </c>
      <c r="B130" s="29" t="s">
        <v>62</v>
      </c>
      <c r="C130" s="26" t="s">
        <v>10</v>
      </c>
      <c r="D130" s="69">
        <v>40</v>
      </c>
      <c r="E130" s="30"/>
      <c r="F130" s="31">
        <f t="shared" si="11"/>
        <v>0</v>
      </c>
      <c r="G130" s="30"/>
      <c r="H130" s="30">
        <f t="shared" si="8"/>
        <v>0</v>
      </c>
      <c r="I130" s="30"/>
      <c r="J130" s="31">
        <f t="shared" si="9"/>
        <v>0</v>
      </c>
      <c r="K130" s="31">
        <f t="shared" si="10"/>
        <v>0</v>
      </c>
      <c r="L130" s="7"/>
      <c r="M130" s="8"/>
      <c r="N130" s="9"/>
      <c r="O130" s="8"/>
      <c r="P130" s="9"/>
      <c r="Q130" s="9"/>
      <c r="R130" s="10"/>
    </row>
    <row r="131" spans="1:18" ht="25.5" x14ac:dyDescent="0.3">
      <c r="A131" s="26">
        <v>12</v>
      </c>
      <c r="B131" s="29" t="s">
        <v>63</v>
      </c>
      <c r="C131" s="26" t="s">
        <v>10</v>
      </c>
      <c r="D131" s="69">
        <v>40</v>
      </c>
      <c r="E131" s="30"/>
      <c r="F131" s="31">
        <f t="shared" si="11"/>
        <v>0</v>
      </c>
      <c r="G131" s="30"/>
      <c r="H131" s="30">
        <f t="shared" si="8"/>
        <v>0</v>
      </c>
      <c r="I131" s="30"/>
      <c r="J131" s="31">
        <f t="shared" si="9"/>
        <v>0</v>
      </c>
      <c r="K131" s="31">
        <f t="shared" si="10"/>
        <v>0</v>
      </c>
      <c r="L131" s="7"/>
      <c r="M131" s="8"/>
      <c r="N131" s="9"/>
      <c r="O131" s="8"/>
      <c r="P131" s="9"/>
      <c r="Q131" s="9"/>
      <c r="R131" s="10"/>
    </row>
    <row r="132" spans="1:18" ht="27" x14ac:dyDescent="0.3">
      <c r="A132" s="26">
        <v>13</v>
      </c>
      <c r="B132" s="36" t="s">
        <v>66</v>
      </c>
      <c r="C132" s="26" t="s">
        <v>12</v>
      </c>
      <c r="D132" s="69">
        <v>20</v>
      </c>
      <c r="E132" s="30"/>
      <c r="F132" s="31">
        <f t="shared" si="11"/>
        <v>0</v>
      </c>
      <c r="G132" s="30"/>
      <c r="H132" s="30">
        <f t="shared" si="8"/>
        <v>0</v>
      </c>
      <c r="I132" s="30"/>
      <c r="J132" s="31">
        <f t="shared" si="9"/>
        <v>0</v>
      </c>
      <c r="K132" s="31">
        <f t="shared" si="10"/>
        <v>0</v>
      </c>
      <c r="L132" s="7"/>
      <c r="M132" s="8"/>
      <c r="N132" s="9"/>
      <c r="O132" s="8"/>
      <c r="P132" s="9"/>
      <c r="Q132" s="9"/>
      <c r="R132" s="10"/>
    </row>
    <row r="133" spans="1:18" ht="25.5" x14ac:dyDescent="0.3">
      <c r="A133" s="26">
        <v>14</v>
      </c>
      <c r="B133" s="32" t="s">
        <v>117</v>
      </c>
      <c r="C133" s="26" t="s">
        <v>12</v>
      </c>
      <c r="D133" s="69">
        <v>20</v>
      </c>
      <c r="E133" s="30"/>
      <c r="F133" s="31">
        <f t="shared" si="11"/>
        <v>0</v>
      </c>
      <c r="G133" s="30"/>
      <c r="H133" s="30">
        <f t="shared" si="8"/>
        <v>0</v>
      </c>
      <c r="I133" s="30"/>
      <c r="J133" s="31">
        <f t="shared" si="9"/>
        <v>0</v>
      </c>
      <c r="K133" s="31">
        <f t="shared" si="10"/>
        <v>0</v>
      </c>
      <c r="L133" s="7"/>
      <c r="M133" s="8"/>
      <c r="N133" s="9"/>
      <c r="O133" s="8"/>
      <c r="P133" s="9"/>
      <c r="Q133" s="9"/>
      <c r="R133" s="10"/>
    </row>
    <row r="134" spans="1:18" ht="15.75" x14ac:dyDescent="0.3">
      <c r="A134" s="26">
        <v>15</v>
      </c>
      <c r="B134" s="29" t="s">
        <v>64</v>
      </c>
      <c r="C134" s="26" t="s">
        <v>65</v>
      </c>
      <c r="D134" s="69">
        <v>4</v>
      </c>
      <c r="E134" s="30"/>
      <c r="F134" s="31">
        <f t="shared" si="11"/>
        <v>0</v>
      </c>
      <c r="G134" s="30"/>
      <c r="H134" s="30">
        <f t="shared" si="8"/>
        <v>0</v>
      </c>
      <c r="I134" s="30"/>
      <c r="J134" s="31">
        <f t="shared" si="9"/>
        <v>0</v>
      </c>
      <c r="K134" s="31">
        <f t="shared" si="10"/>
        <v>0</v>
      </c>
      <c r="L134" s="7"/>
      <c r="M134" s="8"/>
      <c r="N134" s="9"/>
      <c r="O134" s="8"/>
      <c r="P134" s="9"/>
      <c r="Q134" s="9"/>
      <c r="R134" s="10"/>
    </row>
    <row r="135" spans="1:18" ht="15.75" x14ac:dyDescent="0.3">
      <c r="A135" s="26"/>
      <c r="B135" s="47" t="s">
        <v>35</v>
      </c>
      <c r="C135" s="27"/>
      <c r="D135" s="68"/>
      <c r="E135" s="31"/>
      <c r="F135" s="31">
        <f t="shared" si="11"/>
        <v>0</v>
      </c>
      <c r="G135" s="31"/>
      <c r="H135" s="30">
        <f t="shared" si="8"/>
        <v>0</v>
      </c>
      <c r="I135" s="31"/>
      <c r="J135" s="31">
        <f t="shared" si="9"/>
        <v>0</v>
      </c>
      <c r="K135" s="31">
        <f t="shared" si="10"/>
        <v>0</v>
      </c>
      <c r="L135" s="7"/>
      <c r="M135" s="8"/>
      <c r="N135" s="9"/>
      <c r="O135" s="8"/>
      <c r="P135" s="9"/>
      <c r="Q135" s="9"/>
      <c r="R135" s="10"/>
    </row>
    <row r="136" spans="1:18" ht="15.75" x14ac:dyDescent="0.3">
      <c r="A136" s="26">
        <v>18</v>
      </c>
      <c r="B136" s="36" t="s">
        <v>36</v>
      </c>
      <c r="C136" s="27" t="s">
        <v>12</v>
      </c>
      <c r="D136" s="68">
        <v>18</v>
      </c>
      <c r="E136" s="31"/>
      <c r="F136" s="31">
        <f t="shared" si="11"/>
        <v>0</v>
      </c>
      <c r="G136" s="31"/>
      <c r="H136" s="30">
        <f t="shared" si="8"/>
        <v>0</v>
      </c>
      <c r="I136" s="31"/>
      <c r="J136" s="31">
        <f t="shared" si="9"/>
        <v>0</v>
      </c>
      <c r="K136" s="31">
        <f t="shared" si="10"/>
        <v>0</v>
      </c>
      <c r="L136" s="7"/>
      <c r="M136" s="8"/>
      <c r="N136" s="9"/>
      <c r="O136" s="8"/>
      <c r="P136" s="9"/>
      <c r="Q136" s="9"/>
      <c r="R136" s="10"/>
    </row>
    <row r="137" spans="1:18" ht="15.75" x14ac:dyDescent="0.3">
      <c r="A137" s="26">
        <v>19</v>
      </c>
      <c r="B137" s="36" t="s">
        <v>37</v>
      </c>
      <c r="C137" s="27" t="s">
        <v>12</v>
      </c>
      <c r="D137" s="68">
        <v>12</v>
      </c>
      <c r="E137" s="31"/>
      <c r="F137" s="31">
        <f t="shared" si="11"/>
        <v>0</v>
      </c>
      <c r="G137" s="31"/>
      <c r="H137" s="30">
        <f t="shared" si="8"/>
        <v>0</v>
      </c>
      <c r="I137" s="31"/>
      <c r="J137" s="31">
        <f t="shared" si="9"/>
        <v>0</v>
      </c>
      <c r="K137" s="31">
        <f t="shared" si="10"/>
        <v>0</v>
      </c>
      <c r="L137" s="7"/>
      <c r="M137" s="11"/>
      <c r="N137" s="11"/>
      <c r="O137" s="11"/>
      <c r="P137" s="11"/>
      <c r="Q137" s="8"/>
      <c r="R137" s="10"/>
    </row>
    <row r="138" spans="1:18" ht="15.75" x14ac:dyDescent="0.3">
      <c r="A138" s="26">
        <v>20</v>
      </c>
      <c r="B138" s="34" t="s">
        <v>38</v>
      </c>
      <c r="C138" s="26" t="s">
        <v>10</v>
      </c>
      <c r="D138" s="68">
        <v>4</v>
      </c>
      <c r="E138" s="30"/>
      <c r="F138" s="31">
        <f t="shared" si="11"/>
        <v>0</v>
      </c>
      <c r="G138" s="30"/>
      <c r="H138" s="30">
        <f t="shared" si="8"/>
        <v>0</v>
      </c>
      <c r="I138" s="31"/>
      <c r="J138" s="31">
        <f t="shared" si="9"/>
        <v>0</v>
      </c>
      <c r="K138" s="31">
        <f t="shared" si="10"/>
        <v>0</v>
      </c>
      <c r="L138" s="7"/>
      <c r="M138" s="8"/>
      <c r="N138" s="8"/>
      <c r="O138" s="8"/>
      <c r="P138" s="8"/>
      <c r="Q138" s="12"/>
      <c r="R138" s="10"/>
    </row>
    <row r="139" spans="1:18" ht="15.75" x14ac:dyDescent="0.3">
      <c r="A139" s="26">
        <v>21</v>
      </c>
      <c r="B139" s="34" t="s">
        <v>39</v>
      </c>
      <c r="C139" s="27" t="s">
        <v>10</v>
      </c>
      <c r="D139" s="68">
        <v>8</v>
      </c>
      <c r="E139" s="31"/>
      <c r="F139" s="31">
        <f t="shared" si="11"/>
        <v>0</v>
      </c>
      <c r="G139" s="31"/>
      <c r="H139" s="30">
        <f t="shared" si="8"/>
        <v>0</v>
      </c>
      <c r="I139" s="31"/>
      <c r="J139" s="31">
        <f t="shared" si="9"/>
        <v>0</v>
      </c>
      <c r="K139" s="31">
        <f t="shared" si="10"/>
        <v>0</v>
      </c>
      <c r="L139" s="13"/>
      <c r="M139" s="14"/>
      <c r="N139" s="14"/>
      <c r="O139" s="14"/>
      <c r="P139" s="15"/>
      <c r="Q139" s="16"/>
      <c r="R139" s="10"/>
    </row>
    <row r="140" spans="1:18" ht="15.75" x14ac:dyDescent="0.3">
      <c r="A140" s="26">
        <v>22</v>
      </c>
      <c r="B140" s="34" t="s">
        <v>40</v>
      </c>
      <c r="C140" s="27" t="s">
        <v>10</v>
      </c>
      <c r="D140" s="68">
        <v>8</v>
      </c>
      <c r="E140" s="31"/>
      <c r="F140" s="31">
        <f t="shared" si="11"/>
        <v>0</v>
      </c>
      <c r="G140" s="31"/>
      <c r="H140" s="30">
        <f t="shared" si="8"/>
        <v>0</v>
      </c>
      <c r="I140" s="31"/>
      <c r="J140" s="31">
        <f t="shared" si="9"/>
        <v>0</v>
      </c>
      <c r="K140" s="31">
        <f t="shared" si="10"/>
        <v>0</v>
      </c>
      <c r="L140" s="13"/>
      <c r="M140" s="14"/>
      <c r="N140" s="14"/>
      <c r="O140" s="14"/>
      <c r="P140" s="15"/>
      <c r="Q140" s="16"/>
      <c r="R140" s="10"/>
    </row>
    <row r="141" spans="1:18" ht="15.75" x14ac:dyDescent="0.3">
      <c r="A141" s="26">
        <v>23</v>
      </c>
      <c r="B141" s="34" t="s">
        <v>67</v>
      </c>
      <c r="C141" s="27" t="s">
        <v>10</v>
      </c>
      <c r="D141" s="68">
        <v>8</v>
      </c>
      <c r="E141" s="30"/>
      <c r="F141" s="31">
        <f t="shared" si="11"/>
        <v>0</v>
      </c>
      <c r="G141" s="30"/>
      <c r="H141" s="30">
        <f t="shared" si="8"/>
        <v>0</v>
      </c>
      <c r="I141" s="31"/>
      <c r="J141" s="31">
        <f t="shared" si="9"/>
        <v>0</v>
      </c>
      <c r="K141" s="31">
        <f t="shared" si="10"/>
        <v>0</v>
      </c>
      <c r="L141" s="17"/>
      <c r="M141" s="14"/>
      <c r="N141" s="14"/>
      <c r="O141" s="14"/>
      <c r="P141" s="15"/>
      <c r="Q141" s="16"/>
      <c r="R141" s="10"/>
    </row>
    <row r="142" spans="1:18" x14ac:dyDescent="0.25">
      <c r="A142" s="26">
        <v>24</v>
      </c>
      <c r="B142" s="34" t="s">
        <v>41</v>
      </c>
      <c r="C142" s="27" t="s">
        <v>10</v>
      </c>
      <c r="D142" s="68">
        <v>4</v>
      </c>
      <c r="E142" s="31"/>
      <c r="F142" s="31">
        <f t="shared" si="11"/>
        <v>0</v>
      </c>
      <c r="G142" s="31"/>
      <c r="H142" s="30">
        <f t="shared" si="8"/>
        <v>0</v>
      </c>
      <c r="I142" s="31"/>
      <c r="J142" s="31">
        <f t="shared" si="9"/>
        <v>0</v>
      </c>
      <c r="K142" s="31">
        <f t="shared" si="10"/>
        <v>0</v>
      </c>
      <c r="L142" s="13"/>
      <c r="M142" s="13"/>
      <c r="N142" s="13"/>
      <c r="O142" s="13"/>
      <c r="P142" s="13"/>
      <c r="Q142" s="18"/>
      <c r="R142" s="10"/>
    </row>
    <row r="143" spans="1:18" ht="15.75" x14ac:dyDescent="0.3">
      <c r="A143" s="26">
        <v>25</v>
      </c>
      <c r="B143" s="34" t="s">
        <v>68</v>
      </c>
      <c r="C143" s="27" t="s">
        <v>10</v>
      </c>
      <c r="D143" s="68">
        <v>4</v>
      </c>
      <c r="E143" s="31"/>
      <c r="F143" s="31">
        <f t="shared" si="11"/>
        <v>0</v>
      </c>
      <c r="G143" s="31"/>
      <c r="H143" s="30">
        <f t="shared" si="8"/>
        <v>0</v>
      </c>
      <c r="I143" s="31"/>
      <c r="J143" s="31">
        <f t="shared" si="9"/>
        <v>0</v>
      </c>
      <c r="K143" s="31">
        <f t="shared" si="10"/>
        <v>0</v>
      </c>
      <c r="L143" s="7"/>
      <c r="M143" s="11"/>
      <c r="N143" s="11"/>
      <c r="O143" s="19"/>
      <c r="P143" s="19"/>
      <c r="Q143" s="19"/>
      <c r="R143" s="10"/>
    </row>
    <row r="144" spans="1:18" ht="15.75" x14ac:dyDescent="0.3">
      <c r="A144" s="26">
        <v>26</v>
      </c>
      <c r="B144" s="34" t="s">
        <v>69</v>
      </c>
      <c r="C144" s="27" t="s">
        <v>11</v>
      </c>
      <c r="D144" s="68">
        <v>4</v>
      </c>
      <c r="E144" s="31"/>
      <c r="F144" s="31">
        <f t="shared" si="11"/>
        <v>0</v>
      </c>
      <c r="G144" s="31"/>
      <c r="H144" s="30">
        <f t="shared" si="8"/>
        <v>0</v>
      </c>
      <c r="I144" s="31"/>
      <c r="J144" s="31">
        <f t="shared" si="9"/>
        <v>0</v>
      </c>
      <c r="K144" s="31">
        <f t="shared" si="10"/>
        <v>0</v>
      </c>
      <c r="L144" s="7"/>
      <c r="M144" s="19"/>
      <c r="N144" s="19"/>
      <c r="O144" s="19"/>
      <c r="P144" s="19"/>
      <c r="Q144" s="19"/>
      <c r="R144" s="10"/>
    </row>
    <row r="145" spans="1:18" ht="25.5" x14ac:dyDescent="0.3">
      <c r="A145" s="26">
        <v>27</v>
      </c>
      <c r="B145" s="29" t="s">
        <v>114</v>
      </c>
      <c r="C145" s="26" t="s">
        <v>11</v>
      </c>
      <c r="D145" s="69">
        <v>8</v>
      </c>
      <c r="E145" s="30"/>
      <c r="F145" s="31">
        <f t="shared" si="11"/>
        <v>0</v>
      </c>
      <c r="G145" s="30"/>
      <c r="H145" s="30">
        <f t="shared" si="8"/>
        <v>0</v>
      </c>
      <c r="I145" s="30"/>
      <c r="J145" s="31">
        <f t="shared" si="9"/>
        <v>0</v>
      </c>
      <c r="K145" s="31">
        <f t="shared" si="10"/>
        <v>0</v>
      </c>
      <c r="L145" s="7"/>
      <c r="M145" s="11"/>
      <c r="N145" s="11"/>
      <c r="O145" s="19"/>
      <c r="P145" s="19"/>
      <c r="Q145" s="19"/>
      <c r="R145" s="10"/>
    </row>
    <row r="146" spans="1:18" ht="15.75" x14ac:dyDescent="0.3">
      <c r="A146" s="26">
        <v>28</v>
      </c>
      <c r="B146" s="34" t="s">
        <v>42</v>
      </c>
      <c r="C146" s="27" t="s">
        <v>11</v>
      </c>
      <c r="D146" s="68">
        <v>4</v>
      </c>
      <c r="E146" s="31"/>
      <c r="F146" s="31">
        <f t="shared" si="11"/>
        <v>0</v>
      </c>
      <c r="G146" s="31"/>
      <c r="H146" s="30">
        <f t="shared" si="8"/>
        <v>0</v>
      </c>
      <c r="I146" s="31"/>
      <c r="J146" s="31">
        <f t="shared" si="9"/>
        <v>0</v>
      </c>
      <c r="K146" s="31">
        <f t="shared" si="10"/>
        <v>0</v>
      </c>
      <c r="L146" s="7"/>
      <c r="M146" s="11"/>
      <c r="N146" s="11"/>
      <c r="O146" s="19"/>
      <c r="P146" s="19"/>
      <c r="Q146" s="19"/>
      <c r="R146" s="10"/>
    </row>
    <row r="147" spans="1:18" ht="15.75" x14ac:dyDescent="0.3">
      <c r="A147" s="26">
        <v>29</v>
      </c>
      <c r="B147" s="29" t="s">
        <v>71</v>
      </c>
      <c r="C147" s="26" t="s">
        <v>10</v>
      </c>
      <c r="D147" s="69">
        <v>4</v>
      </c>
      <c r="E147" s="30"/>
      <c r="F147" s="31">
        <f t="shared" si="11"/>
        <v>0</v>
      </c>
      <c r="G147" s="30"/>
      <c r="H147" s="30">
        <f t="shared" si="8"/>
        <v>0</v>
      </c>
      <c r="I147" s="30"/>
      <c r="J147" s="31">
        <f t="shared" si="9"/>
        <v>0</v>
      </c>
      <c r="K147" s="31">
        <f t="shared" si="10"/>
        <v>0</v>
      </c>
      <c r="L147" s="7"/>
      <c r="M147" s="11"/>
      <c r="N147" s="11"/>
      <c r="O147" s="19"/>
      <c r="P147" s="19"/>
      <c r="Q147" s="19"/>
      <c r="R147" s="10"/>
    </row>
    <row r="148" spans="1:18" ht="15.75" x14ac:dyDescent="0.3">
      <c r="A148" s="26">
        <v>30</v>
      </c>
      <c r="B148" s="48" t="s">
        <v>43</v>
      </c>
      <c r="C148" s="26" t="s">
        <v>10</v>
      </c>
      <c r="D148" s="68">
        <v>24</v>
      </c>
      <c r="E148" s="31"/>
      <c r="F148" s="31">
        <f t="shared" si="11"/>
        <v>0</v>
      </c>
      <c r="G148" s="31"/>
      <c r="H148" s="30">
        <f t="shared" si="8"/>
        <v>0</v>
      </c>
      <c r="I148" s="31"/>
      <c r="J148" s="31">
        <f t="shared" si="9"/>
        <v>0</v>
      </c>
      <c r="K148" s="31">
        <f t="shared" si="10"/>
        <v>0</v>
      </c>
      <c r="L148" s="7"/>
      <c r="M148" s="11"/>
      <c r="N148" s="11"/>
      <c r="O148" s="19"/>
      <c r="P148" s="19"/>
      <c r="Q148" s="19"/>
      <c r="R148" s="10"/>
    </row>
    <row r="149" spans="1:18" ht="25.5" x14ac:dyDescent="0.3">
      <c r="A149" s="26">
        <v>31</v>
      </c>
      <c r="B149" s="29" t="s">
        <v>172</v>
      </c>
      <c r="C149" s="26" t="s">
        <v>10</v>
      </c>
      <c r="D149" s="69">
        <v>4</v>
      </c>
      <c r="E149" s="30"/>
      <c r="F149" s="31">
        <f t="shared" si="11"/>
        <v>0</v>
      </c>
      <c r="G149" s="30"/>
      <c r="H149" s="30">
        <f t="shared" si="8"/>
        <v>0</v>
      </c>
      <c r="I149" s="30"/>
      <c r="J149" s="31">
        <f t="shared" si="9"/>
        <v>0</v>
      </c>
      <c r="K149" s="31">
        <f t="shared" si="10"/>
        <v>0</v>
      </c>
      <c r="L149" s="7"/>
      <c r="M149" s="11"/>
      <c r="N149" s="11"/>
      <c r="O149" s="19"/>
      <c r="P149" s="19"/>
      <c r="Q149" s="19"/>
    </row>
    <row r="150" spans="1:18" ht="15.75" x14ac:dyDescent="0.3">
      <c r="A150" s="26"/>
      <c r="B150" s="49" t="s">
        <v>116</v>
      </c>
      <c r="C150" s="26"/>
      <c r="D150" s="69"/>
      <c r="E150" s="30"/>
      <c r="F150" s="31">
        <f t="shared" si="11"/>
        <v>0</v>
      </c>
      <c r="G150" s="30"/>
      <c r="H150" s="30">
        <f t="shared" si="8"/>
        <v>0</v>
      </c>
      <c r="I150" s="30"/>
      <c r="J150" s="31">
        <f t="shared" si="9"/>
        <v>0</v>
      </c>
      <c r="K150" s="50">
        <f>SUM(K120:K149)</f>
        <v>0</v>
      </c>
      <c r="L150" s="7"/>
      <c r="M150" s="11"/>
      <c r="N150" s="11"/>
      <c r="O150" s="19"/>
      <c r="P150" s="19"/>
      <c r="Q150" s="19"/>
    </row>
    <row r="151" spans="1:18" ht="15.75" x14ac:dyDescent="0.3">
      <c r="A151" s="26"/>
      <c r="B151" s="37" t="s">
        <v>173</v>
      </c>
      <c r="C151" s="26"/>
      <c r="D151" s="69"/>
      <c r="E151" s="30"/>
      <c r="F151" s="31">
        <f t="shared" si="11"/>
        <v>0</v>
      </c>
      <c r="G151" s="30"/>
      <c r="H151" s="30">
        <f t="shared" si="8"/>
        <v>0</v>
      </c>
      <c r="I151" s="30"/>
      <c r="J151" s="31">
        <f t="shared" si="9"/>
        <v>0</v>
      </c>
      <c r="K151" s="31"/>
      <c r="L151" s="7"/>
      <c r="M151" s="11"/>
      <c r="N151" s="11"/>
      <c r="O151" s="19"/>
      <c r="P151" s="19"/>
      <c r="Q151" s="19"/>
    </row>
    <row r="152" spans="1:18" ht="15.75" x14ac:dyDescent="0.3">
      <c r="A152" s="27">
        <v>32</v>
      </c>
      <c r="B152" s="38" t="s">
        <v>124</v>
      </c>
      <c r="C152" s="26" t="s">
        <v>15</v>
      </c>
      <c r="D152" s="69">
        <v>1</v>
      </c>
      <c r="E152" s="51"/>
      <c r="F152" s="31">
        <f t="shared" si="11"/>
        <v>0</v>
      </c>
      <c r="G152" s="51"/>
      <c r="H152" s="30">
        <f t="shared" si="8"/>
        <v>0</v>
      </c>
      <c r="I152" s="51"/>
      <c r="J152" s="31">
        <f t="shared" si="9"/>
        <v>0</v>
      </c>
      <c r="K152" s="30">
        <f t="shared" ref="K152" si="12">J152+H152+F152</f>
        <v>0</v>
      </c>
      <c r="L152" s="7"/>
      <c r="M152" s="11"/>
      <c r="N152" s="11"/>
      <c r="O152" s="19"/>
      <c r="P152" s="19"/>
      <c r="Q152" s="19"/>
    </row>
    <row r="153" spans="1:18" ht="15.75" x14ac:dyDescent="0.3">
      <c r="A153" s="27"/>
      <c r="B153" s="49" t="s">
        <v>123</v>
      </c>
      <c r="C153" s="26"/>
      <c r="D153" s="51"/>
      <c r="E153" s="51"/>
      <c r="F153" s="31">
        <f t="shared" si="11"/>
        <v>0</v>
      </c>
      <c r="G153" s="51"/>
      <c r="H153" s="30">
        <f t="shared" si="8"/>
        <v>0</v>
      </c>
      <c r="I153" s="51"/>
      <c r="J153" s="31">
        <f t="shared" si="9"/>
        <v>0</v>
      </c>
      <c r="K153" s="46">
        <f>SUM(K152:K152)</f>
        <v>0</v>
      </c>
      <c r="L153" s="7"/>
      <c r="M153" s="11"/>
      <c r="N153" s="11"/>
      <c r="O153" s="19"/>
      <c r="P153" s="19"/>
      <c r="Q153" s="19"/>
    </row>
    <row r="154" spans="1:18" x14ac:dyDescent="0.25">
      <c r="A154" s="26"/>
      <c r="B154" s="38" t="s">
        <v>7</v>
      </c>
      <c r="C154" s="27"/>
      <c r="D154" s="31"/>
      <c r="E154" s="31"/>
      <c r="F154" s="30">
        <f>SUM(F24:F153)</f>
        <v>0</v>
      </c>
      <c r="G154" s="31"/>
      <c r="H154" s="31">
        <f>SUM(H17:H153)</f>
        <v>0</v>
      </c>
      <c r="I154" s="31"/>
      <c r="J154" s="31">
        <f>SUM(J21:J153)</f>
        <v>0</v>
      </c>
      <c r="K154" s="50">
        <f>K153+K150+K117</f>
        <v>0</v>
      </c>
    </row>
    <row r="155" spans="1:18" x14ac:dyDescent="0.25">
      <c r="A155" s="32"/>
      <c r="B155" s="52" t="s">
        <v>26</v>
      </c>
      <c r="C155" s="53"/>
      <c r="D155" s="54"/>
      <c r="E155" s="39"/>
      <c r="F155" s="54"/>
      <c r="G155" s="54"/>
      <c r="H155" s="54"/>
      <c r="I155" s="54"/>
      <c r="J155" s="39"/>
      <c r="K155" s="55">
        <f>F154*C155</f>
        <v>0</v>
      </c>
    </row>
    <row r="156" spans="1:18" x14ac:dyDescent="0.25">
      <c r="A156" s="32"/>
      <c r="B156" s="52" t="s">
        <v>7</v>
      </c>
      <c r="C156" s="24"/>
      <c r="D156" s="54"/>
      <c r="E156" s="39"/>
      <c r="F156" s="39"/>
      <c r="G156" s="54"/>
      <c r="H156" s="54"/>
      <c r="I156" s="54"/>
      <c r="J156" s="39"/>
      <c r="K156" s="55">
        <f>K154+K155</f>
        <v>0</v>
      </c>
    </row>
    <row r="157" spans="1:18" x14ac:dyDescent="0.25">
      <c r="A157" s="32"/>
      <c r="B157" s="52" t="s">
        <v>27</v>
      </c>
      <c r="C157" s="53"/>
      <c r="D157" s="54"/>
      <c r="E157" s="39"/>
      <c r="F157" s="39"/>
      <c r="G157" s="54"/>
      <c r="H157" s="54"/>
      <c r="I157" s="54"/>
      <c r="J157" s="39"/>
      <c r="K157" s="55">
        <f>K156*C157</f>
        <v>0</v>
      </c>
    </row>
    <row r="158" spans="1:18" x14ac:dyDescent="0.25">
      <c r="A158" s="32"/>
      <c r="B158" s="52" t="s">
        <v>7</v>
      </c>
      <c r="C158" s="24"/>
      <c r="D158" s="54"/>
      <c r="E158" s="39"/>
      <c r="F158" s="39"/>
      <c r="G158" s="54"/>
      <c r="H158" s="54"/>
      <c r="I158" s="54"/>
      <c r="J158" s="39"/>
      <c r="K158" s="55">
        <f>K157+K156</f>
        <v>0</v>
      </c>
    </row>
    <row r="159" spans="1:18" x14ac:dyDescent="0.25">
      <c r="A159" s="32"/>
      <c r="B159" s="52" t="s">
        <v>28</v>
      </c>
      <c r="C159" s="53"/>
      <c r="D159" s="54"/>
      <c r="E159" s="39"/>
      <c r="F159" s="39"/>
      <c r="G159" s="54"/>
      <c r="H159" s="54"/>
      <c r="I159" s="54"/>
      <c r="J159" s="39"/>
      <c r="K159" s="55">
        <f>K157*C159</f>
        <v>0</v>
      </c>
      <c r="L159" s="10"/>
    </row>
    <row r="160" spans="1:18" x14ac:dyDescent="0.25">
      <c r="A160" s="56"/>
      <c r="B160" s="52" t="s">
        <v>7</v>
      </c>
      <c r="C160" s="24"/>
      <c r="D160" s="54"/>
      <c r="E160" s="39"/>
      <c r="F160" s="39"/>
      <c r="G160" s="54"/>
      <c r="H160" s="54"/>
      <c r="I160" s="54"/>
      <c r="J160" s="39"/>
      <c r="K160" s="55">
        <f>K159+K158</f>
        <v>0</v>
      </c>
      <c r="L160" s="10"/>
    </row>
    <row r="161" spans="1:12" x14ac:dyDescent="0.25">
      <c r="A161" s="56"/>
      <c r="B161" s="52" t="s">
        <v>48</v>
      </c>
      <c r="C161" s="53"/>
      <c r="D161" s="54"/>
      <c r="E161" s="39"/>
      <c r="F161" s="39"/>
      <c r="G161" s="54"/>
      <c r="H161" s="54"/>
      <c r="I161" s="54"/>
      <c r="J161" s="39"/>
      <c r="K161" s="55">
        <f>K160*0.03</f>
        <v>0</v>
      </c>
      <c r="L161" s="10"/>
    </row>
    <row r="162" spans="1:12" x14ac:dyDescent="0.25">
      <c r="A162" s="56"/>
      <c r="B162" s="52" t="s">
        <v>7</v>
      </c>
      <c r="C162" s="24"/>
      <c r="D162" s="54"/>
      <c r="E162" s="39"/>
      <c r="F162" s="39"/>
      <c r="G162" s="54"/>
      <c r="H162" s="54"/>
      <c r="I162" s="54"/>
      <c r="J162" s="39"/>
      <c r="K162" s="55">
        <f>K161+K160</f>
        <v>0</v>
      </c>
      <c r="L162" s="10"/>
    </row>
    <row r="163" spans="1:12" x14ac:dyDescent="0.25">
      <c r="A163" s="32"/>
      <c r="B163" s="32" t="s">
        <v>45</v>
      </c>
      <c r="C163" s="57">
        <v>0.18</v>
      </c>
      <c r="D163" s="58"/>
      <c r="E163" s="32"/>
      <c r="F163" s="32"/>
      <c r="G163" s="32"/>
      <c r="H163" s="32"/>
      <c r="I163" s="32"/>
      <c r="J163" s="32"/>
      <c r="K163" s="59">
        <f>K162*0.18</f>
        <v>0</v>
      </c>
      <c r="L163" s="10"/>
    </row>
    <row r="164" spans="1:12" x14ac:dyDescent="0.25">
      <c r="A164" s="26"/>
      <c r="B164" s="34" t="s">
        <v>46</v>
      </c>
      <c r="C164" s="27"/>
      <c r="D164" s="27"/>
      <c r="E164" s="27"/>
      <c r="F164" s="27"/>
      <c r="G164" s="27"/>
      <c r="H164" s="27"/>
      <c r="I164" s="40"/>
      <c r="J164" s="40"/>
      <c r="K164" s="50">
        <f>K163+K162</f>
        <v>0</v>
      </c>
      <c r="L164" s="10"/>
    </row>
    <row r="165" spans="1:12" ht="15.75" x14ac:dyDescent="0.3">
      <c r="A165" s="65"/>
      <c r="B165" s="66"/>
      <c r="C165" s="67"/>
      <c r="D165" s="67"/>
      <c r="E165" s="67"/>
      <c r="F165" s="67"/>
      <c r="G165" s="67"/>
      <c r="H165" s="67"/>
      <c r="I165" s="60"/>
      <c r="J165" s="60"/>
      <c r="K165" s="60"/>
      <c r="L165" s="19"/>
    </row>
    <row r="166" spans="1:12" ht="15.75" x14ac:dyDescent="0.3">
      <c r="A166" s="65"/>
      <c r="B166" s="66"/>
      <c r="C166" s="67"/>
      <c r="D166" s="67"/>
      <c r="E166" s="67"/>
      <c r="F166" s="67"/>
      <c r="G166" s="67"/>
      <c r="H166" s="67"/>
      <c r="I166" s="60"/>
      <c r="J166" s="60"/>
      <c r="K166" s="60"/>
      <c r="L166" s="19"/>
    </row>
    <row r="167" spans="1:12" ht="15.75" x14ac:dyDescent="0.3">
      <c r="A167" s="65"/>
      <c r="B167" s="66"/>
      <c r="C167" s="67"/>
      <c r="D167" s="67"/>
      <c r="E167" s="67"/>
      <c r="F167" s="67"/>
      <c r="G167" s="67"/>
      <c r="H167" s="67"/>
      <c r="I167" s="60"/>
      <c r="J167" s="60"/>
      <c r="K167" s="60"/>
      <c r="L167" s="19"/>
    </row>
    <row r="168" spans="1:12" ht="15.75" x14ac:dyDescent="0.3">
      <c r="A168" s="65"/>
      <c r="B168" s="77" t="s">
        <v>176</v>
      </c>
      <c r="C168" s="67"/>
      <c r="D168" s="67"/>
      <c r="E168" s="67"/>
      <c r="F168" s="67"/>
      <c r="G168" s="67"/>
      <c r="H168" s="67"/>
      <c r="I168" s="60"/>
      <c r="J168" s="60"/>
      <c r="K168" s="60"/>
      <c r="L168" s="19"/>
    </row>
    <row r="169" spans="1:12" ht="15.75" x14ac:dyDescent="0.3">
      <c r="A169" s="65"/>
      <c r="B169" s="66"/>
      <c r="C169" s="67"/>
      <c r="D169" s="67"/>
      <c r="E169" s="67"/>
      <c r="F169" s="67"/>
      <c r="G169" s="67"/>
      <c r="H169" s="67"/>
      <c r="I169" s="60"/>
      <c r="J169" s="60"/>
      <c r="K169" s="60"/>
      <c r="L169" s="19"/>
    </row>
    <row r="170" spans="1:12" ht="15.75" x14ac:dyDescent="0.3">
      <c r="A170" s="65"/>
      <c r="B170" s="66"/>
      <c r="C170" s="67"/>
      <c r="D170" s="67"/>
      <c r="E170" s="67"/>
      <c r="F170" s="67"/>
      <c r="G170" s="67"/>
      <c r="H170" s="67"/>
      <c r="I170" s="60"/>
      <c r="J170" s="60"/>
      <c r="K170" s="60"/>
      <c r="L170" s="19"/>
    </row>
    <row r="171" spans="1:12" ht="15.75" x14ac:dyDescent="0.3">
      <c r="A171" s="65"/>
      <c r="B171" s="77" t="s">
        <v>177</v>
      </c>
      <c r="C171" s="67"/>
      <c r="D171" s="67"/>
      <c r="E171" s="67"/>
      <c r="F171" s="67"/>
      <c r="G171" s="67"/>
      <c r="H171" s="67"/>
      <c r="I171" s="67"/>
      <c r="J171" s="67"/>
      <c r="K171" s="67"/>
      <c r="L171" s="19"/>
    </row>
    <row r="172" spans="1:12" ht="15.75" x14ac:dyDescent="0.3">
      <c r="A172" s="65"/>
      <c r="B172" s="66"/>
      <c r="C172" s="67"/>
      <c r="D172" s="67"/>
      <c r="E172" s="67"/>
      <c r="F172" s="67"/>
      <c r="G172" s="67"/>
      <c r="H172" s="67"/>
      <c r="I172" s="67"/>
      <c r="J172" s="67"/>
      <c r="K172" s="67"/>
      <c r="L172" s="19"/>
    </row>
    <row r="173" spans="1:12" ht="15.75" x14ac:dyDescent="0.3">
      <c r="A173" s="65"/>
      <c r="B173" s="66"/>
      <c r="C173" s="67"/>
      <c r="D173" s="67"/>
      <c r="E173" s="67"/>
      <c r="F173" s="67"/>
      <c r="G173" s="67"/>
      <c r="H173" s="67"/>
      <c r="I173" s="67"/>
      <c r="J173" s="67"/>
      <c r="K173" s="67"/>
      <c r="L173" s="19"/>
    </row>
    <row r="174" spans="1:12" ht="15.75" x14ac:dyDescent="0.3">
      <c r="A174" s="65"/>
      <c r="B174" s="66"/>
      <c r="C174" s="67"/>
      <c r="D174" s="67"/>
      <c r="E174" s="67"/>
      <c r="F174" s="67"/>
      <c r="G174" s="67"/>
      <c r="H174" s="67"/>
      <c r="I174" s="67"/>
      <c r="J174" s="67"/>
      <c r="K174" s="67"/>
      <c r="L174" s="19"/>
    </row>
    <row r="175" spans="1:12" ht="15.75" x14ac:dyDescent="0.3">
      <c r="A175" s="65"/>
      <c r="B175" s="77" t="s">
        <v>178</v>
      </c>
      <c r="C175" s="67"/>
      <c r="D175" s="67"/>
      <c r="E175" s="67"/>
      <c r="F175" s="67"/>
      <c r="G175" s="67"/>
      <c r="H175" s="67"/>
      <c r="I175" s="67"/>
      <c r="J175" s="67"/>
      <c r="K175" s="67"/>
      <c r="L175" s="19"/>
    </row>
    <row r="176" spans="1:12" ht="15.75" x14ac:dyDescent="0.3">
      <c r="A176" s="65"/>
      <c r="B176" s="66"/>
      <c r="C176" s="67"/>
      <c r="D176" s="67"/>
      <c r="E176" s="67"/>
      <c r="F176" s="67"/>
      <c r="G176" s="67"/>
      <c r="H176" s="78" t="s">
        <v>179</v>
      </c>
      <c r="I176" s="67"/>
      <c r="J176" s="67"/>
      <c r="K176" s="67"/>
      <c r="L176" s="19"/>
    </row>
    <row r="177" spans="1:12" ht="15.75" x14ac:dyDescent="0.3">
      <c r="A177" s="65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19"/>
    </row>
    <row r="178" spans="1:12" ht="15.75" x14ac:dyDescent="0.3">
      <c r="A178" s="65"/>
      <c r="B178" s="66"/>
      <c r="C178" s="67"/>
      <c r="D178" s="67"/>
      <c r="E178" s="67"/>
      <c r="F178" s="67"/>
      <c r="G178" s="67"/>
      <c r="H178" s="67"/>
      <c r="I178" s="67"/>
      <c r="J178" s="67"/>
      <c r="K178" s="67"/>
      <c r="L178" s="19"/>
    </row>
    <row r="179" spans="1:12" ht="15.75" x14ac:dyDescent="0.3">
      <c r="A179" s="65"/>
      <c r="B179" s="66"/>
      <c r="C179" s="67"/>
      <c r="D179" s="67"/>
      <c r="E179" s="67"/>
      <c r="F179" s="67"/>
      <c r="G179" s="67"/>
      <c r="H179" s="67"/>
      <c r="I179" s="67"/>
      <c r="J179" s="67"/>
      <c r="K179" s="67"/>
      <c r="L179" s="19"/>
    </row>
    <row r="180" spans="1:12" ht="15.75" x14ac:dyDescent="0.3">
      <c r="A180" s="65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19"/>
    </row>
    <row r="181" spans="1:12" ht="15.75" x14ac:dyDescent="0.3">
      <c r="L181" s="19"/>
    </row>
    <row r="182" spans="1:12" ht="15.75" x14ac:dyDescent="0.3">
      <c r="L182" s="19"/>
    </row>
    <row r="183" spans="1:12" ht="15.75" x14ac:dyDescent="0.3">
      <c r="L183" s="19"/>
    </row>
    <row r="184" spans="1:12" ht="15.75" x14ac:dyDescent="0.3">
      <c r="L184" s="19"/>
    </row>
    <row r="185" spans="1:12" ht="15.75" x14ac:dyDescent="0.3">
      <c r="L185" s="19"/>
    </row>
    <row r="186" spans="1:12" ht="15.75" x14ac:dyDescent="0.3">
      <c r="L186" s="19"/>
    </row>
    <row r="187" spans="1:12" ht="15.75" x14ac:dyDescent="0.3">
      <c r="L187" s="19"/>
    </row>
    <row r="188" spans="1:12" ht="15.75" x14ac:dyDescent="0.3">
      <c r="L188" s="19"/>
    </row>
    <row r="189" spans="1:12" ht="15.75" x14ac:dyDescent="0.3">
      <c r="L189" s="19"/>
    </row>
    <row r="190" spans="1:12" ht="15.75" x14ac:dyDescent="0.3">
      <c r="L190" s="19"/>
    </row>
    <row r="191" spans="1:12" ht="15.75" x14ac:dyDescent="0.3">
      <c r="L191" s="19"/>
    </row>
    <row r="192" spans="1:12" ht="15.75" x14ac:dyDescent="0.3">
      <c r="L192" s="19"/>
    </row>
    <row r="193" spans="12:12" ht="15.75" x14ac:dyDescent="0.3">
      <c r="L193" s="19"/>
    </row>
    <row r="194" spans="12:12" ht="15.75" x14ac:dyDescent="0.3">
      <c r="L194" s="19"/>
    </row>
    <row r="195" spans="12:12" ht="15.75" x14ac:dyDescent="0.3">
      <c r="L195" s="19"/>
    </row>
    <row r="196" spans="12:12" ht="15.75" x14ac:dyDescent="0.3">
      <c r="L196" s="19"/>
    </row>
    <row r="197" spans="12:12" ht="15.75" x14ac:dyDescent="0.3">
      <c r="L197" s="19"/>
    </row>
    <row r="198" spans="12:12" ht="15.75" x14ac:dyDescent="0.3">
      <c r="L198" s="19"/>
    </row>
    <row r="199" spans="12:12" x14ac:dyDescent="0.25">
      <c r="L199" s="10"/>
    </row>
    <row r="200" spans="12:12" x14ac:dyDescent="0.25">
      <c r="L200" s="10"/>
    </row>
    <row r="201" spans="12:12" x14ac:dyDescent="0.25">
      <c r="L201" s="10"/>
    </row>
    <row r="202" spans="12:12" x14ac:dyDescent="0.25">
      <c r="L202" s="10"/>
    </row>
    <row r="203" spans="12:12" x14ac:dyDescent="0.25">
      <c r="L203" s="10"/>
    </row>
    <row r="204" spans="12:12" x14ac:dyDescent="0.25">
      <c r="L204" s="10"/>
    </row>
    <row r="205" spans="12:12" x14ac:dyDescent="0.25">
      <c r="L205" s="10"/>
    </row>
    <row r="206" spans="12:12" x14ac:dyDescent="0.25">
      <c r="L206" s="10"/>
    </row>
    <row r="207" spans="12:12" x14ac:dyDescent="0.25">
      <c r="L207" s="10"/>
    </row>
    <row r="208" spans="12:12" x14ac:dyDescent="0.25">
      <c r="L208" s="10"/>
    </row>
  </sheetData>
  <mergeCells count="36">
    <mergeCell ref="A44:A47"/>
    <mergeCell ref="A9:K10"/>
    <mergeCell ref="C11:I11"/>
    <mergeCell ref="J11:K11"/>
    <mergeCell ref="A12:A13"/>
    <mergeCell ref="B12:B13"/>
    <mergeCell ref="C12:C13"/>
    <mergeCell ref="D12:D13"/>
    <mergeCell ref="E12:F12"/>
    <mergeCell ref="G12:H12"/>
    <mergeCell ref="I12:J12"/>
    <mergeCell ref="K12:K13"/>
    <mergeCell ref="A23:A29"/>
    <mergeCell ref="A30:A36"/>
    <mergeCell ref="A37:A42"/>
    <mergeCell ref="A111:A113"/>
    <mergeCell ref="A114:A115"/>
    <mergeCell ref="A92:A94"/>
    <mergeCell ref="A95:A97"/>
    <mergeCell ref="A101:A102"/>
    <mergeCell ref="C2:K2"/>
    <mergeCell ref="C3:K3"/>
    <mergeCell ref="C4:K4"/>
    <mergeCell ref="C5:K5"/>
    <mergeCell ref="A104:A109"/>
    <mergeCell ref="A87:A90"/>
    <mergeCell ref="A48:A51"/>
    <mergeCell ref="A52:A53"/>
    <mergeCell ref="A54:A57"/>
    <mergeCell ref="A58:A60"/>
    <mergeCell ref="A63:A65"/>
    <mergeCell ref="A66:A68"/>
    <mergeCell ref="A69:A72"/>
    <mergeCell ref="A74:A77"/>
    <mergeCell ref="A79:A81"/>
    <mergeCell ref="A82:A86"/>
  </mergeCells>
  <pageMargins left="0.7" right="0.7" top="0.75" bottom="0.75" header="0.3" footer="0.3"/>
  <pageSetup scale="93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თავფურცელი</vt:lpstr>
      <vt:lpstr>ხარჯთაღრიცხვა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2019-03-26T13:17:26Z</dcterms:modified>
</cp:coreProperties>
</file>